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ml.chartshapes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drawings/drawing24.xml" ContentType="application/vnd.openxmlformats-officedocument.drawingml.chartshap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drawings/drawing12.xml" ContentType="application/vnd.openxmlformats-officedocument.drawingml.chartshapes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5745" windowWidth="19155" windowHeight="6480"/>
  </bookViews>
  <sheets>
    <sheet name="Oshetna River" sheetId="9" r:id="rId1"/>
    <sheet name="Kosina Creek" sheetId="8" r:id="rId2"/>
    <sheet name="Tsusena Creek" sheetId="10" r:id="rId3"/>
    <sheet name="Portage Creek" sheetId="11" r:id="rId4"/>
    <sheet name="Indian River" sheetId="7" r:id="rId5"/>
    <sheet name="Gold Creek" sheetId="6" r:id="rId6"/>
    <sheet name="Skull Creek" sheetId="13" r:id="rId7"/>
    <sheet name="Whiskers Creek" sheetId="15" r:id="rId8"/>
    <sheet name="Trapper Creek" sheetId="14" r:id="rId9"/>
    <sheet name="Birch Creek" sheetId="4" r:id="rId10"/>
    <sheet name="Sheep Creek" sheetId="12" r:id="rId11"/>
    <sheet name="Deshka River" sheetId="5" r:id="rId12"/>
  </sheets>
  <externalReferences>
    <externalReference r:id="rId13"/>
  </externalReferences>
  <definedNames>
    <definedName name="a" localSheetId="11">[1]Flow!#REF!</definedName>
    <definedName name="a" localSheetId="5">[1]Flow!#REF!</definedName>
    <definedName name="a" localSheetId="4">[1]Flow!#REF!</definedName>
    <definedName name="a" localSheetId="1">[1]Flow!#REF!</definedName>
    <definedName name="a" localSheetId="0">[1]Flow!#REF!</definedName>
    <definedName name="a" localSheetId="3">[1]Flow!#REF!</definedName>
    <definedName name="a" localSheetId="10">[1]Flow!#REF!</definedName>
    <definedName name="a" localSheetId="6">[1]Flow!#REF!</definedName>
    <definedName name="a" localSheetId="8">[1]Flow!#REF!</definedName>
    <definedName name="a" localSheetId="2">[1]Flow!#REF!</definedName>
    <definedName name="a" localSheetId="7">[1]Flow!#REF!</definedName>
    <definedName name="a">[1]Flow!#REF!</definedName>
    <definedName name="b" localSheetId="11">[1]Flow!#REF!</definedName>
    <definedName name="b" localSheetId="5">[1]Flow!#REF!</definedName>
    <definedName name="b" localSheetId="4">[1]Flow!#REF!</definedName>
    <definedName name="b" localSheetId="1">[1]Flow!#REF!</definedName>
    <definedName name="b" localSheetId="0">[1]Flow!#REF!</definedName>
    <definedName name="b" localSheetId="3">[1]Flow!#REF!</definedName>
    <definedName name="b" localSheetId="10">[1]Flow!#REF!</definedName>
    <definedName name="b" localSheetId="6">[1]Flow!#REF!</definedName>
    <definedName name="b" localSheetId="8">[1]Flow!#REF!</definedName>
    <definedName name="b" localSheetId="2">[1]Flow!#REF!</definedName>
    <definedName name="b" localSheetId="7">[1]Flow!#REF!</definedName>
    <definedName name="b">[1]Flow!#REF!</definedName>
    <definedName name="cc" localSheetId="11">[1]Flow!#REF!</definedName>
    <definedName name="cc" localSheetId="5">[1]Flow!#REF!</definedName>
    <definedName name="cc" localSheetId="4">[1]Flow!#REF!</definedName>
    <definedName name="cc" localSheetId="1">[1]Flow!#REF!</definedName>
    <definedName name="cc" localSheetId="0">[1]Flow!#REF!</definedName>
    <definedName name="cc" localSheetId="3">[1]Flow!#REF!</definedName>
    <definedName name="cc" localSheetId="10">[1]Flow!#REF!</definedName>
    <definedName name="cc" localSheetId="6">[1]Flow!#REF!</definedName>
    <definedName name="cc" localSheetId="8">[1]Flow!#REF!</definedName>
    <definedName name="cc" localSheetId="2">[1]Flow!#REF!</definedName>
    <definedName name="cc" localSheetId="7">[1]Flow!#REF!</definedName>
    <definedName name="cc">[1]Flow!#REF!</definedName>
  </definedNames>
  <calcPr calcId="125725"/>
</workbook>
</file>

<file path=xl/calcChain.xml><?xml version="1.0" encoding="utf-8"?>
<calcChain xmlns="http://schemas.openxmlformats.org/spreadsheetml/2006/main">
  <c r="B46" i="15"/>
  <c r="B47"/>
  <c r="B48"/>
  <c r="B45"/>
  <c r="B44"/>
  <c r="B43"/>
  <c r="A10"/>
  <c r="A11" s="1"/>
  <c r="C9"/>
  <c r="B9"/>
  <c r="B6"/>
  <c r="B5"/>
  <c r="C11" l="1"/>
  <c r="A12"/>
  <c r="B11"/>
  <c r="C10"/>
  <c r="B10"/>
  <c r="A13" l="1"/>
  <c r="B12"/>
  <c r="C12"/>
  <c r="C13" l="1"/>
  <c r="A14"/>
  <c r="B13"/>
  <c r="A15" l="1"/>
  <c r="B14"/>
  <c r="C14"/>
  <c r="C15" l="1"/>
  <c r="A16"/>
  <c r="B15"/>
  <c r="A17" l="1"/>
  <c r="B16"/>
  <c r="C16"/>
  <c r="C17" l="1"/>
  <c r="A18"/>
  <c r="B17"/>
  <c r="A19" l="1"/>
  <c r="B18"/>
  <c r="C18"/>
  <c r="C19" l="1"/>
  <c r="A20"/>
  <c r="B19"/>
  <c r="A21" l="1"/>
  <c r="B20"/>
  <c r="C20"/>
  <c r="C21" l="1"/>
  <c r="A22"/>
  <c r="B21"/>
  <c r="A23" l="1"/>
  <c r="B22"/>
  <c r="C22"/>
  <c r="C23" l="1"/>
  <c r="A24"/>
  <c r="B23"/>
  <c r="A25" l="1"/>
  <c r="B24"/>
  <c r="C24"/>
  <c r="C25" l="1"/>
  <c r="A26"/>
  <c r="B25"/>
  <c r="A27" l="1"/>
  <c r="B26"/>
  <c r="C26"/>
  <c r="C27" l="1"/>
  <c r="A28"/>
  <c r="B27"/>
  <c r="A29" l="1"/>
  <c r="B28"/>
  <c r="C28"/>
  <c r="A39" i="10"/>
  <c r="B39"/>
  <c r="C39"/>
  <c r="C29" i="15" l="1"/>
  <c r="A30"/>
  <c r="B29"/>
  <c r="B43" i="14"/>
  <c r="B42"/>
  <c r="B41"/>
  <c r="B40"/>
  <c r="B39"/>
  <c r="A10"/>
  <c r="C10" s="1"/>
  <c r="C9"/>
  <c r="B9"/>
  <c r="B6"/>
  <c r="B5"/>
  <c r="A31" i="15" l="1"/>
  <c r="B30"/>
  <c r="C30"/>
  <c r="B10" i="14"/>
  <c r="A11"/>
  <c r="C31" i="15" l="1"/>
  <c r="A32"/>
  <c r="B31"/>
  <c r="A12" i="14"/>
  <c r="B11"/>
  <c r="C11"/>
  <c r="A33" i="15" l="1"/>
  <c r="B32"/>
  <c r="C32"/>
  <c r="C12" i="14"/>
  <c r="A13"/>
  <c r="B12"/>
  <c r="C33" i="15" l="1"/>
  <c r="A34"/>
  <c r="B33"/>
  <c r="A14" i="14"/>
  <c r="B13"/>
  <c r="C13"/>
  <c r="A35" i="15" l="1"/>
  <c r="B34"/>
  <c r="C34"/>
  <c r="C14" i="14"/>
  <c r="A15"/>
  <c r="B14"/>
  <c r="C35" i="15" l="1"/>
  <c r="A36"/>
  <c r="B35"/>
  <c r="A16" i="14"/>
  <c r="B15"/>
  <c r="C15"/>
  <c r="A37" i="15" l="1"/>
  <c r="B36"/>
  <c r="C36"/>
  <c r="C16" i="14"/>
  <c r="A17"/>
  <c r="B16"/>
  <c r="C37" i="15" l="1"/>
  <c r="A38"/>
  <c r="B37"/>
  <c r="A18" i="14"/>
  <c r="B17"/>
  <c r="C17"/>
  <c r="A39" i="15" l="1"/>
  <c r="B38"/>
  <c r="C38"/>
  <c r="C18" i="14"/>
  <c r="A19"/>
  <c r="B18"/>
  <c r="C39" i="15" l="1"/>
  <c r="B39"/>
  <c r="A20" i="14"/>
  <c r="B19"/>
  <c r="C19"/>
  <c r="C20" l="1"/>
  <c r="A21"/>
  <c r="B20"/>
  <c r="A22" l="1"/>
  <c r="B21"/>
  <c r="C21"/>
  <c r="C22" l="1"/>
  <c r="A23"/>
  <c r="B22"/>
  <c r="A24" l="1"/>
  <c r="B23"/>
  <c r="C23"/>
  <c r="C24" l="1"/>
  <c r="A25"/>
  <c r="B24"/>
  <c r="A26" l="1"/>
  <c r="B25"/>
  <c r="C25"/>
  <c r="C26" l="1"/>
  <c r="A27"/>
  <c r="B26"/>
  <c r="A28" l="1"/>
  <c r="B27"/>
  <c r="C27"/>
  <c r="C28" l="1"/>
  <c r="A29"/>
  <c r="B28"/>
  <c r="A30" l="1"/>
  <c r="B29"/>
  <c r="C29"/>
  <c r="C30" l="1"/>
  <c r="A31"/>
  <c r="B30"/>
  <c r="A32" l="1"/>
  <c r="B31"/>
  <c r="C31"/>
  <c r="C32" l="1"/>
  <c r="A33"/>
  <c r="B32"/>
  <c r="A34" l="1"/>
  <c r="B33"/>
  <c r="C33"/>
  <c r="C34" l="1"/>
  <c r="A35"/>
  <c r="B34"/>
  <c r="B35" l="1"/>
  <c r="C35"/>
  <c r="B42" i="13" l="1"/>
  <c r="B43"/>
  <c r="B44"/>
  <c r="B41"/>
  <c r="B40"/>
  <c r="B39"/>
  <c r="A10"/>
  <c r="A11" s="1"/>
  <c r="C9"/>
  <c r="B9"/>
  <c r="B6"/>
  <c r="B5"/>
  <c r="C11" l="1"/>
  <c r="A12"/>
  <c r="B11"/>
  <c r="C10"/>
  <c r="B10"/>
  <c r="A13" l="1"/>
  <c r="B12"/>
  <c r="C12"/>
  <c r="C13" l="1"/>
  <c r="A14"/>
  <c r="B13"/>
  <c r="A15" l="1"/>
  <c r="B14"/>
  <c r="C14"/>
  <c r="C15" l="1"/>
  <c r="A16"/>
  <c r="B15"/>
  <c r="A17" l="1"/>
  <c r="B16"/>
  <c r="C16"/>
  <c r="C17" l="1"/>
  <c r="A18"/>
  <c r="B17"/>
  <c r="A19" l="1"/>
  <c r="B18"/>
  <c r="C18"/>
  <c r="C19" l="1"/>
  <c r="A20"/>
  <c r="B19"/>
  <c r="A21" l="1"/>
  <c r="B20"/>
  <c r="C20"/>
  <c r="C21" l="1"/>
  <c r="A22"/>
  <c r="B21"/>
  <c r="B42" i="12"/>
  <c r="B41"/>
  <c r="B40"/>
  <c r="A10"/>
  <c r="C10" s="1"/>
  <c r="C9"/>
  <c r="B9"/>
  <c r="B6"/>
  <c r="B5"/>
  <c r="A23" i="13" l="1"/>
  <c r="B22"/>
  <c r="C22"/>
  <c r="B10" i="12"/>
  <c r="A11"/>
  <c r="C23" i="13" l="1"/>
  <c r="A24"/>
  <c r="B23"/>
  <c r="A12" i="12"/>
  <c r="B11"/>
  <c r="C11"/>
  <c r="A25" i="13" l="1"/>
  <c r="B24"/>
  <c r="C24"/>
  <c r="C12" i="12"/>
  <c r="A13"/>
  <c r="B12"/>
  <c r="C25" i="13" l="1"/>
  <c r="A26"/>
  <c r="B25"/>
  <c r="A14" i="12"/>
  <c r="B13"/>
  <c r="C13"/>
  <c r="A27" i="13" l="1"/>
  <c r="B26"/>
  <c r="C26"/>
  <c r="C14" i="12"/>
  <c r="A15"/>
  <c r="B14"/>
  <c r="C27" i="13" l="1"/>
  <c r="A28"/>
  <c r="B27"/>
  <c r="A16" i="12"/>
  <c r="B15"/>
  <c r="C15"/>
  <c r="A29" i="13" l="1"/>
  <c r="B28"/>
  <c r="C28"/>
  <c r="C16" i="12"/>
  <c r="A17"/>
  <c r="B16"/>
  <c r="C29" i="13" l="1"/>
  <c r="A30"/>
  <c r="B29"/>
  <c r="A18" i="12"/>
  <c r="B17"/>
  <c r="C17"/>
  <c r="A31" i="13" l="1"/>
  <c r="B30"/>
  <c r="C30"/>
  <c r="C18" i="12"/>
  <c r="A19"/>
  <c r="B18"/>
  <c r="B43" i="11"/>
  <c r="B44"/>
  <c r="B42"/>
  <c r="B41"/>
  <c r="B40"/>
  <c r="A10"/>
  <c r="A11" s="1"/>
  <c r="C9"/>
  <c r="B9"/>
  <c r="B6"/>
  <c r="B5"/>
  <c r="C31" i="13" l="1"/>
  <c r="A32"/>
  <c r="B31"/>
  <c r="A20" i="12"/>
  <c r="B19"/>
  <c r="C19"/>
  <c r="C11" i="11"/>
  <c r="A12"/>
  <c r="B11"/>
  <c r="C10"/>
  <c r="B10"/>
  <c r="A33" i="13" l="1"/>
  <c r="B32"/>
  <c r="C32"/>
  <c r="C20" i="12"/>
  <c r="A21"/>
  <c r="B20"/>
  <c r="A13" i="11"/>
  <c r="B12"/>
  <c r="C12"/>
  <c r="C33" i="13" l="1"/>
  <c r="A34"/>
  <c r="B33"/>
  <c r="A22" i="12"/>
  <c r="B21"/>
  <c r="C21"/>
  <c r="C13" i="11"/>
  <c r="A14"/>
  <c r="B13"/>
  <c r="A35" i="13" l="1"/>
  <c r="B34"/>
  <c r="C34"/>
  <c r="C22" i="12"/>
  <c r="A23"/>
  <c r="B22"/>
  <c r="A15" i="11"/>
  <c r="B14"/>
  <c r="C14"/>
  <c r="C35" i="13" l="1"/>
  <c r="B35"/>
  <c r="A24" i="12"/>
  <c r="B23"/>
  <c r="C23"/>
  <c r="C15" i="11"/>
  <c r="A16"/>
  <c r="B15"/>
  <c r="C24" i="12" l="1"/>
  <c r="A25"/>
  <c r="B24"/>
  <c r="A17" i="11"/>
  <c r="B16"/>
  <c r="C16"/>
  <c r="A26" i="12" l="1"/>
  <c r="B25"/>
  <c r="C25"/>
  <c r="C17" i="11"/>
  <c r="A18"/>
  <c r="B17"/>
  <c r="C26" i="12" l="1"/>
  <c r="A27"/>
  <c r="B26"/>
  <c r="A19" i="11"/>
  <c r="B18"/>
  <c r="C18"/>
  <c r="B45" i="10"/>
  <c r="B44"/>
  <c r="B43"/>
  <c r="A10"/>
  <c r="A11" s="1"/>
  <c r="C9"/>
  <c r="B9"/>
  <c r="B6"/>
  <c r="B5"/>
  <c r="A28" i="12" l="1"/>
  <c r="B27"/>
  <c r="C27"/>
  <c r="C19" i="11"/>
  <c r="A20"/>
  <c r="B19"/>
  <c r="C11" i="10"/>
  <c r="A12"/>
  <c r="B11"/>
  <c r="C10"/>
  <c r="B10"/>
  <c r="B9" i="9"/>
  <c r="C9"/>
  <c r="B44"/>
  <c r="B45"/>
  <c r="B46"/>
  <c r="C28" i="12" l="1"/>
  <c r="A29"/>
  <c r="B28"/>
  <c r="A21" i="11"/>
  <c r="B20"/>
  <c r="C20"/>
  <c r="A13" i="10"/>
  <c r="B12"/>
  <c r="C12"/>
  <c r="B43" i="9"/>
  <c r="B42"/>
  <c r="A10"/>
  <c r="A11" s="1"/>
  <c r="B6"/>
  <c r="B5"/>
  <c r="C37" i="8"/>
  <c r="C38"/>
  <c r="C39"/>
  <c r="B37"/>
  <c r="B38"/>
  <c r="B39"/>
  <c r="A37"/>
  <c r="A38" s="1"/>
  <c r="A39" s="1"/>
  <c r="B46"/>
  <c r="B47"/>
  <c r="B45"/>
  <c r="B44"/>
  <c r="B43"/>
  <c r="A10"/>
  <c r="C10" s="1"/>
  <c r="C9"/>
  <c r="B9"/>
  <c r="B6"/>
  <c r="B5"/>
  <c r="A30" i="12" l="1"/>
  <c r="B29"/>
  <c r="C29"/>
  <c r="C21" i="11"/>
  <c r="A22"/>
  <c r="B21"/>
  <c r="C13" i="10"/>
  <c r="A14"/>
  <c r="B13"/>
  <c r="C11" i="9"/>
  <c r="A12"/>
  <c r="B11"/>
  <c r="C10"/>
  <c r="B10"/>
  <c r="B10" i="8"/>
  <c r="A11"/>
  <c r="C30" i="12" l="1"/>
  <c r="A31"/>
  <c r="B30"/>
  <c r="A23" i="11"/>
  <c r="B22"/>
  <c r="C22"/>
  <c r="A15" i="10"/>
  <c r="B14"/>
  <c r="C14"/>
  <c r="A13" i="9"/>
  <c r="B12"/>
  <c r="C12"/>
  <c r="A12" i="8"/>
  <c r="B11"/>
  <c r="C11"/>
  <c r="A32" i="12" l="1"/>
  <c r="B31"/>
  <c r="C31"/>
  <c r="C23" i="11"/>
  <c r="A24"/>
  <c r="B23"/>
  <c r="C15" i="10"/>
  <c r="A16"/>
  <c r="B15"/>
  <c r="C13" i="9"/>
  <c r="A14"/>
  <c r="B13"/>
  <c r="C12" i="8"/>
  <c r="A13"/>
  <c r="B12"/>
  <c r="C32" i="12" l="1"/>
  <c r="A33"/>
  <c r="B32"/>
  <c r="A25" i="11"/>
  <c r="B24"/>
  <c r="C24"/>
  <c r="A17" i="10"/>
  <c r="B16"/>
  <c r="C16"/>
  <c r="A15" i="9"/>
  <c r="B14"/>
  <c r="C14"/>
  <c r="A14" i="8"/>
  <c r="B13"/>
  <c r="C13"/>
  <c r="A34" i="12" l="1"/>
  <c r="B33"/>
  <c r="C33"/>
  <c r="C25" i="11"/>
  <c r="A26"/>
  <c r="B25"/>
  <c r="C17" i="10"/>
  <c r="A18"/>
  <c r="B17"/>
  <c r="C15" i="9"/>
  <c r="A16"/>
  <c r="B15"/>
  <c r="C14" i="8"/>
  <c r="A15"/>
  <c r="B14"/>
  <c r="C34" i="12" l="1"/>
  <c r="A35"/>
  <c r="B34"/>
  <c r="A27" i="11"/>
  <c r="B26"/>
  <c r="C26"/>
  <c r="A19" i="10"/>
  <c r="B18"/>
  <c r="C18"/>
  <c r="A17" i="9"/>
  <c r="B16"/>
  <c r="C16"/>
  <c r="A16" i="8"/>
  <c r="B15"/>
  <c r="C15"/>
  <c r="A36" i="12" l="1"/>
  <c r="B35"/>
  <c r="C35"/>
  <c r="C27" i="11"/>
  <c r="A28"/>
  <c r="B27"/>
  <c r="C19" i="10"/>
  <c r="A20"/>
  <c r="B19"/>
  <c r="C17" i="9"/>
  <c r="A18"/>
  <c r="B17"/>
  <c r="C16" i="8"/>
  <c r="A17"/>
  <c r="B16"/>
  <c r="C36" i="12" l="1"/>
  <c r="B36"/>
  <c r="A29" i="11"/>
  <c r="B28"/>
  <c r="C28"/>
  <c r="A21" i="10"/>
  <c r="B20"/>
  <c r="C20"/>
  <c r="A19" i="9"/>
  <c r="B18"/>
  <c r="C18"/>
  <c r="A18" i="8"/>
  <c r="B17"/>
  <c r="C17"/>
  <c r="C29" i="11" l="1"/>
  <c r="A30"/>
  <c r="B29"/>
  <c r="C21" i="10"/>
  <c r="A22"/>
  <c r="B21"/>
  <c r="C19" i="9"/>
  <c r="A20"/>
  <c r="B19"/>
  <c r="C18" i="8"/>
  <c r="A19"/>
  <c r="B18"/>
  <c r="A31" i="11" l="1"/>
  <c r="B30"/>
  <c r="C30"/>
  <c r="A23" i="10"/>
  <c r="B22"/>
  <c r="C22"/>
  <c r="A21" i="9"/>
  <c r="B20"/>
  <c r="C20"/>
  <c r="A20" i="8"/>
  <c r="B19"/>
  <c r="C19"/>
  <c r="C31" i="11" l="1"/>
  <c r="A32"/>
  <c r="B31"/>
  <c r="C23" i="10"/>
  <c r="A24"/>
  <c r="B23"/>
  <c r="C21" i="9"/>
  <c r="A22"/>
  <c r="B21"/>
  <c r="C20" i="8"/>
  <c r="A21"/>
  <c r="B20"/>
  <c r="A33" i="11" l="1"/>
  <c r="B32"/>
  <c r="C32"/>
  <c r="A25" i="10"/>
  <c r="B24"/>
  <c r="C24"/>
  <c r="A23" i="9"/>
  <c r="B22"/>
  <c r="C22"/>
  <c r="A22" i="8"/>
  <c r="B21"/>
  <c r="C21"/>
  <c r="C33" i="11" l="1"/>
  <c r="A34"/>
  <c r="B33"/>
  <c r="C25" i="10"/>
  <c r="A26"/>
  <c r="B25"/>
  <c r="C23" i="9"/>
  <c r="A24"/>
  <c r="B23"/>
  <c r="C22" i="8"/>
  <c r="A23"/>
  <c r="B22"/>
  <c r="A35" i="11" l="1"/>
  <c r="B34"/>
  <c r="C34"/>
  <c r="A27" i="10"/>
  <c r="B26"/>
  <c r="C26"/>
  <c r="A25" i="9"/>
  <c r="B24"/>
  <c r="C24"/>
  <c r="A24" i="8"/>
  <c r="B23"/>
  <c r="C23"/>
  <c r="C35" i="11" l="1"/>
  <c r="A36"/>
  <c r="B35"/>
  <c r="C27" i="10"/>
  <c r="A28"/>
  <c r="B27"/>
  <c r="C25" i="9"/>
  <c r="A26"/>
  <c r="B25"/>
  <c r="C24" i="8"/>
  <c r="A25"/>
  <c r="B24"/>
  <c r="B36" i="11" l="1"/>
  <c r="C36"/>
  <c r="A29" i="10"/>
  <c r="B28"/>
  <c r="C28"/>
  <c r="A27" i="9"/>
  <c r="B26"/>
  <c r="C26"/>
  <c r="A26" i="8"/>
  <c r="B25"/>
  <c r="C25"/>
  <c r="C29" i="10" l="1"/>
  <c r="A30"/>
  <c r="B29"/>
  <c r="C27" i="9"/>
  <c r="A28"/>
  <c r="B27"/>
  <c r="C26" i="8"/>
  <c r="A27"/>
  <c r="B26"/>
  <c r="A31" i="10" l="1"/>
  <c r="B30"/>
  <c r="C30"/>
  <c r="A29" i="9"/>
  <c r="B28"/>
  <c r="C28"/>
  <c r="A28" i="8"/>
  <c r="B27"/>
  <c r="C27"/>
  <c r="C31" i="10" l="1"/>
  <c r="A32"/>
  <c r="B31"/>
  <c r="C29" i="9"/>
  <c r="A30"/>
  <c r="B29"/>
  <c r="C28" i="8"/>
  <c r="A29"/>
  <c r="B28"/>
  <c r="A33" i="10" l="1"/>
  <c r="B32"/>
  <c r="C32"/>
  <c r="A31" i="9"/>
  <c r="B30"/>
  <c r="C30"/>
  <c r="A30" i="8"/>
  <c r="B29"/>
  <c r="C29"/>
  <c r="C33" i="10" l="1"/>
  <c r="A34"/>
  <c r="B33"/>
  <c r="C31" i="9"/>
  <c r="A32"/>
  <c r="B31"/>
  <c r="C30" i="8"/>
  <c r="A31"/>
  <c r="B30"/>
  <c r="A35" i="10" l="1"/>
  <c r="B34"/>
  <c r="C34"/>
  <c r="A33" i="9"/>
  <c r="B32"/>
  <c r="C32"/>
  <c r="A32" i="8"/>
  <c r="B31"/>
  <c r="C31"/>
  <c r="C35" i="10" l="1"/>
  <c r="A36"/>
  <c r="B35"/>
  <c r="C33" i="9"/>
  <c r="A34"/>
  <c r="B33"/>
  <c r="C32" i="8"/>
  <c r="A33"/>
  <c r="B32"/>
  <c r="A37" i="10" l="1"/>
  <c r="B36"/>
  <c r="C36"/>
  <c r="A35" i="9"/>
  <c r="B34"/>
  <c r="C34"/>
  <c r="A34" i="8"/>
  <c r="B33"/>
  <c r="C33"/>
  <c r="C37" i="10" l="1"/>
  <c r="A38"/>
  <c r="B37"/>
  <c r="C35" i="9"/>
  <c r="A36"/>
  <c r="B35"/>
  <c r="C34" i="8"/>
  <c r="A35"/>
  <c r="B34"/>
  <c r="B43" i="7"/>
  <c r="B44"/>
  <c r="B38" i="10" l="1"/>
  <c r="C38"/>
  <c r="A37" i="9"/>
  <c r="B36"/>
  <c r="C36"/>
  <c r="A36" i="8"/>
  <c r="B35"/>
  <c r="C35"/>
  <c r="B42" i="7"/>
  <c r="B41"/>
  <c r="B40"/>
  <c r="A10"/>
  <c r="C10" s="1"/>
  <c r="C9"/>
  <c r="B9"/>
  <c r="B6"/>
  <c r="B5"/>
  <c r="B35" i="6"/>
  <c r="B36"/>
  <c r="B37"/>
  <c r="A10"/>
  <c r="C10" s="1"/>
  <c r="C9"/>
  <c r="B9"/>
  <c r="B6"/>
  <c r="B5"/>
  <c r="C37" i="9" l="1"/>
  <c r="A38"/>
  <c r="B37"/>
  <c r="C36" i="8"/>
  <c r="B36"/>
  <c r="B10" i="7"/>
  <c r="A11"/>
  <c r="A12" s="1"/>
  <c r="C12" s="1"/>
  <c r="A13"/>
  <c r="C11"/>
  <c r="B10" i="6"/>
  <c r="A11"/>
  <c r="A12" s="1"/>
  <c r="C12" s="1"/>
  <c r="C11"/>
  <c r="B38" i="9" l="1"/>
  <c r="C38"/>
  <c r="B11" i="7"/>
  <c r="B12"/>
  <c r="A14"/>
  <c r="B13"/>
  <c r="C13"/>
  <c r="A13" i="6"/>
  <c r="B11"/>
  <c r="B12"/>
  <c r="A14"/>
  <c r="B13"/>
  <c r="C13"/>
  <c r="C14" i="7" l="1"/>
  <c r="A15"/>
  <c r="B14"/>
  <c r="C14" i="6"/>
  <c r="A15"/>
  <c r="B14"/>
  <c r="A16" i="7" l="1"/>
  <c r="B15"/>
  <c r="C15"/>
  <c r="A16" i="6"/>
  <c r="B15"/>
  <c r="C15"/>
  <c r="C16" i="7" l="1"/>
  <c r="A17"/>
  <c r="B16"/>
  <c r="C16" i="6"/>
  <c r="A17"/>
  <c r="B16"/>
  <c r="A18" i="7" l="1"/>
  <c r="B17"/>
  <c r="C17"/>
  <c r="A18" i="6"/>
  <c r="B17"/>
  <c r="C17"/>
  <c r="C18" i="7" l="1"/>
  <c r="A19"/>
  <c r="B18"/>
  <c r="C18" i="6"/>
  <c r="A19"/>
  <c r="B18"/>
  <c r="A20" i="7" l="1"/>
  <c r="B19"/>
  <c r="C19"/>
  <c r="A20" i="6"/>
  <c r="B19"/>
  <c r="C19"/>
  <c r="B40" i="5"/>
  <c r="B41"/>
  <c r="B39"/>
  <c r="B38"/>
  <c r="B37"/>
  <c r="B36"/>
  <c r="A10"/>
  <c r="C10" s="1"/>
  <c r="C9"/>
  <c r="B9"/>
  <c r="B6"/>
  <c r="B5"/>
  <c r="C20" i="7" l="1"/>
  <c r="A21"/>
  <c r="B20"/>
  <c r="C20" i="6"/>
  <c r="A21"/>
  <c r="B20"/>
  <c r="B10" i="5"/>
  <c r="A11"/>
  <c r="A22" i="7" l="1"/>
  <c r="B21"/>
  <c r="C21"/>
  <c r="A22" i="6"/>
  <c r="B21"/>
  <c r="C21"/>
  <c r="A12" i="5"/>
  <c r="B11"/>
  <c r="C11"/>
  <c r="C22" i="7" l="1"/>
  <c r="A23"/>
  <c r="B22"/>
  <c r="C22" i="6"/>
  <c r="A23"/>
  <c r="B22"/>
  <c r="C12" i="5"/>
  <c r="A13"/>
  <c r="B12"/>
  <c r="A24" i="7" l="1"/>
  <c r="B23"/>
  <c r="C23"/>
  <c r="A24" i="6"/>
  <c r="B23"/>
  <c r="C23"/>
  <c r="A14" i="5"/>
  <c r="B13"/>
  <c r="C13"/>
  <c r="C24" i="7" l="1"/>
  <c r="A25"/>
  <c r="B24"/>
  <c r="C24" i="6"/>
  <c r="A25"/>
  <c r="B24"/>
  <c r="C14" i="5"/>
  <c r="A15"/>
  <c r="B14"/>
  <c r="A26" i="7" l="1"/>
  <c r="B25"/>
  <c r="C25"/>
  <c r="A26" i="6"/>
  <c r="B25"/>
  <c r="C25"/>
  <c r="A16" i="5"/>
  <c r="B15"/>
  <c r="C15"/>
  <c r="C26" i="7" l="1"/>
  <c r="A27"/>
  <c r="B26"/>
  <c r="C26" i="6"/>
  <c r="A27"/>
  <c r="B26"/>
  <c r="C16" i="5"/>
  <c r="A17"/>
  <c r="B16"/>
  <c r="A28" i="7" l="1"/>
  <c r="B27"/>
  <c r="C27"/>
  <c r="A28" i="6"/>
  <c r="B27"/>
  <c r="C27"/>
  <c r="A18" i="5"/>
  <c r="B17"/>
  <c r="C17"/>
  <c r="C28" i="7" l="1"/>
  <c r="A29"/>
  <c r="B28"/>
  <c r="C28" i="6"/>
  <c r="A29"/>
  <c r="B28"/>
  <c r="C18" i="5"/>
  <c r="A19"/>
  <c r="B18"/>
  <c r="A30" i="7" l="1"/>
  <c r="B29"/>
  <c r="C29"/>
  <c r="A30" i="6"/>
  <c r="B29"/>
  <c r="C29"/>
  <c r="A20" i="5"/>
  <c r="B19"/>
  <c r="C19"/>
  <c r="C30" i="7" l="1"/>
  <c r="A31"/>
  <c r="A32" s="1"/>
  <c r="B30"/>
  <c r="C30" i="6"/>
  <c r="A31"/>
  <c r="B30"/>
  <c r="C20" i="5"/>
  <c r="A21"/>
  <c r="B20"/>
  <c r="A33" i="7" l="1"/>
  <c r="B32"/>
  <c r="C32"/>
  <c r="B31"/>
  <c r="C31"/>
  <c r="B31" i="6"/>
  <c r="C31"/>
  <c r="A22" i="5"/>
  <c r="B21"/>
  <c r="C21"/>
  <c r="A34" i="7" l="1"/>
  <c r="B33"/>
  <c r="C33"/>
  <c r="C22" i="5"/>
  <c r="A23"/>
  <c r="B22"/>
  <c r="A35" i="7" l="1"/>
  <c r="C34"/>
  <c r="B34"/>
  <c r="A24" i="5"/>
  <c r="A25" s="1"/>
  <c r="B23"/>
  <c r="C23"/>
  <c r="A36" i="7" l="1"/>
  <c r="C35"/>
  <c r="B35"/>
  <c r="C25" i="5"/>
  <c r="A26"/>
  <c r="B25"/>
  <c r="C24"/>
  <c r="B24"/>
  <c r="C36" i="7" l="1"/>
  <c r="B36"/>
  <c r="A27" i="5"/>
  <c r="C26"/>
  <c r="B26"/>
  <c r="A28" l="1"/>
  <c r="C27"/>
  <c r="B27"/>
  <c r="A29" l="1"/>
  <c r="C28"/>
  <c r="B28"/>
  <c r="A30" l="1"/>
  <c r="C29"/>
  <c r="B29"/>
  <c r="A31" l="1"/>
  <c r="C30"/>
  <c r="B30"/>
  <c r="A32" l="1"/>
  <c r="C31"/>
  <c r="B31"/>
  <c r="C32" l="1"/>
  <c r="B32"/>
  <c r="B6" i="4"/>
  <c r="C9"/>
  <c r="B5" l="1"/>
  <c r="B9"/>
  <c r="A10"/>
  <c r="B10" s="1"/>
  <c r="B33"/>
  <c r="B34"/>
  <c r="B35"/>
  <c r="B36"/>
  <c r="B37"/>
  <c r="C10" l="1"/>
  <c r="A11"/>
  <c r="C11"/>
  <c r="B11" l="1"/>
  <c r="A12"/>
  <c r="B12" l="1"/>
  <c r="C12"/>
  <c r="A13"/>
  <c r="B13" l="1"/>
  <c r="C13"/>
  <c r="A14"/>
  <c r="B14" l="1"/>
  <c r="C14"/>
  <c r="A15"/>
  <c r="A16" l="1"/>
  <c r="B15"/>
  <c r="C15"/>
  <c r="B16" l="1"/>
  <c r="C16"/>
  <c r="A17"/>
  <c r="A18" l="1"/>
  <c r="B17"/>
  <c r="C17"/>
  <c r="B18" l="1"/>
  <c r="C18"/>
  <c r="A19"/>
  <c r="A20" l="1"/>
  <c r="B19"/>
  <c r="C19"/>
  <c r="B20" l="1"/>
  <c r="C20"/>
  <c r="A21"/>
  <c r="A22" l="1"/>
  <c r="B21"/>
  <c r="C21"/>
  <c r="B22" l="1"/>
  <c r="C22"/>
  <c r="A23"/>
  <c r="A24" l="1"/>
  <c r="B23"/>
  <c r="C23"/>
  <c r="B24" l="1"/>
  <c r="C24"/>
</calcChain>
</file>

<file path=xl/sharedStrings.xml><?xml version="1.0" encoding="utf-8"?>
<sst xmlns="http://schemas.openxmlformats.org/spreadsheetml/2006/main" count="156" uniqueCount="21">
  <si>
    <t>Q (cfs)</t>
  </si>
  <si>
    <t>S-So (ft)</t>
  </si>
  <si>
    <t>S (ft)</t>
  </si>
  <si>
    <t>Data Points</t>
  </si>
  <si>
    <t>Rating Curve</t>
  </si>
  <si>
    <t>Equation</t>
  </si>
  <si>
    <t>So</t>
  </si>
  <si>
    <t>b</t>
  </si>
  <si>
    <t>a</t>
  </si>
  <si>
    <t>Birch Creek Rating Curve</t>
  </si>
  <si>
    <t>Deshka River Rating Curve</t>
  </si>
  <si>
    <t>Gold Creek Rating Curve</t>
  </si>
  <si>
    <t>Indian River Rating Curve</t>
  </si>
  <si>
    <t>Kosina Creek Rating Curve</t>
  </si>
  <si>
    <t>Oshetna River Rating Curve</t>
  </si>
  <si>
    <t>Tsusena Creek Rating Curve</t>
  </si>
  <si>
    <t>Portage Creek Rating Curve</t>
  </si>
  <si>
    <t>Sheep Creek Rating Curve</t>
  </si>
  <si>
    <t>Skull Creek Rating Curve</t>
  </si>
  <si>
    <t>Trapper Creek Rating Curve</t>
  </si>
  <si>
    <t>Whiskers Creek Rating Curve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</si>
</sst>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1" fillId="0" borderId="0" xfId="1"/>
    <xf numFmtId="0" fontId="1" fillId="0" borderId="0" xfId="1" applyBorder="1"/>
    <xf numFmtId="164" fontId="1" fillId="0" borderId="0" xfId="1" applyNumberFormat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164" fontId="1" fillId="0" borderId="0" xfId="1" applyNumberFormat="1" applyBorder="1" applyAlignment="1">
      <alignment horizontal="center"/>
    </xf>
    <xf numFmtId="0" fontId="1" fillId="0" borderId="0" xfId="1" applyFont="1"/>
    <xf numFmtId="0" fontId="1" fillId="0" borderId="0" xfId="1" applyFont="1" applyFill="1" applyBorder="1" applyAlignment="1">
      <alignment horizontal="center"/>
    </xf>
    <xf numFmtId="0" fontId="1" fillId="0" borderId="0" xfId="1" applyFill="1"/>
    <xf numFmtId="0" fontId="1" fillId="0" borderId="0" xfId="1" applyFont="1" applyFill="1" applyBorder="1"/>
    <xf numFmtId="0" fontId="1" fillId="0" borderId="0" xfId="1" applyFill="1" applyBorder="1"/>
    <xf numFmtId="0" fontId="1" fillId="0" borderId="0" xfId="1" applyFill="1" applyBorder="1" applyAlignment="1">
      <alignment horizontal="center"/>
    </xf>
    <xf numFmtId="0" fontId="1" fillId="0" borderId="0" xfId="1" applyFill="1" applyAlignment="1">
      <alignment horizontal="center"/>
    </xf>
    <xf numFmtId="0" fontId="2" fillId="0" borderId="0" xfId="1" applyFont="1" applyBorder="1"/>
    <xf numFmtId="0" fontId="3" fillId="0" borderId="0" xfId="1" applyFo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'Oshetna River'!$A$1</c:f>
          <c:strCache>
            <c:ptCount val="1"/>
            <c:pt idx="0">
              <c:v>Oshetna River Rating Curve</c:v>
            </c:pt>
          </c:strCache>
        </c:strRef>
      </c:tx>
      <c:layout>
        <c:manualLayout>
          <c:xMode val="edge"/>
          <c:yMode val="edge"/>
          <c:x val="0.31198373689718928"/>
          <c:y val="3.3994463020889508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15289271622860867"/>
          <c:y val="0.11331444759206767"/>
          <c:w val="0.80991817245425135"/>
          <c:h val="0.7372288079374697"/>
        </c:manualLayout>
      </c:layout>
      <c:scatterChart>
        <c:scatterStyle val="smoothMarker"/>
        <c:ser>
          <c:idx val="0"/>
          <c:order val="0"/>
          <c:tx>
            <c:v>Rating Curve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'Oshetna River'!$B$9:$B$38</c:f>
              <c:numCache>
                <c:formatCode>General</c:formatCode>
                <c:ptCount val="30"/>
                <c:pt idx="0">
                  <c:v>0.1</c:v>
                </c:pt>
                <c:pt idx="1">
                  <c:v>0.2</c:v>
                </c:pt>
                <c:pt idx="2">
                  <c:v>0.30000000000000004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0.79999999999999993</c:v>
                </c:pt>
                <c:pt idx="8">
                  <c:v>0.89999999999999991</c:v>
                </c:pt>
                <c:pt idx="9">
                  <c:v>0.99999999999999989</c:v>
                </c:pt>
                <c:pt idx="10">
                  <c:v>1.0999999999999999</c:v>
                </c:pt>
                <c:pt idx="11">
                  <c:v>1.2</c:v>
                </c:pt>
                <c:pt idx="12">
                  <c:v>1.3</c:v>
                </c:pt>
                <c:pt idx="13">
                  <c:v>1.4000000000000001</c:v>
                </c:pt>
                <c:pt idx="14">
                  <c:v>1.5000000000000002</c:v>
                </c:pt>
                <c:pt idx="15">
                  <c:v>1.6000000000000003</c:v>
                </c:pt>
                <c:pt idx="16">
                  <c:v>1.7000000000000004</c:v>
                </c:pt>
                <c:pt idx="17">
                  <c:v>1.8000000000000005</c:v>
                </c:pt>
                <c:pt idx="18">
                  <c:v>1.9000000000000006</c:v>
                </c:pt>
                <c:pt idx="19">
                  <c:v>2.0000000000000004</c:v>
                </c:pt>
                <c:pt idx="20">
                  <c:v>2.1000000000000005</c:v>
                </c:pt>
                <c:pt idx="21">
                  <c:v>2.2000000000000006</c:v>
                </c:pt>
                <c:pt idx="22">
                  <c:v>2.3000000000000007</c:v>
                </c:pt>
                <c:pt idx="23">
                  <c:v>2.4000000000000008</c:v>
                </c:pt>
                <c:pt idx="24">
                  <c:v>2.5000000000000009</c:v>
                </c:pt>
                <c:pt idx="25">
                  <c:v>2.600000000000001</c:v>
                </c:pt>
                <c:pt idx="26">
                  <c:v>2.7000000000000011</c:v>
                </c:pt>
                <c:pt idx="27">
                  <c:v>2.8000000000000012</c:v>
                </c:pt>
                <c:pt idx="28">
                  <c:v>2.9000000000000012</c:v>
                </c:pt>
                <c:pt idx="29">
                  <c:v>3.0000000000000013</c:v>
                </c:pt>
              </c:numCache>
            </c:numRef>
          </c:xVal>
          <c:yVal>
            <c:numRef>
              <c:f>'Oshetna River'!$C$9:$C$38</c:f>
              <c:numCache>
                <c:formatCode>0.0</c:formatCode>
                <c:ptCount val="30"/>
                <c:pt idx="0">
                  <c:v>26.914915703600837</c:v>
                </c:pt>
                <c:pt idx="1">
                  <c:v>66.323721546714324</c:v>
                </c:pt>
                <c:pt idx="2">
                  <c:v>112.4047281921638</c:v>
                </c:pt>
                <c:pt idx="3">
                  <c:v>163.43488080171045</c:v>
                </c:pt>
                <c:pt idx="4">
                  <c:v>218.49233961366753</c:v>
                </c:pt>
                <c:pt idx="5">
                  <c:v>276.98767387013498</c:v>
                </c:pt>
                <c:pt idx="6">
                  <c:v>338.5058564279426</c:v>
                </c:pt>
                <c:pt idx="7">
                  <c:v>402.73614989858191</c:v>
                </c:pt>
                <c:pt idx="8">
                  <c:v>469.43572326566238</c:v>
                </c:pt>
                <c:pt idx="9">
                  <c:v>538.4087118165595</c:v>
                </c:pt>
                <c:pt idx="10">
                  <c:v>609.49323534675159</c:v>
                </c:pt>
                <c:pt idx="11">
                  <c:v>682.55288465113711</c:v>
                </c:pt>
                <c:pt idx="12">
                  <c:v>757.47088640220784</c:v>
                </c:pt>
                <c:pt idx="13">
                  <c:v>834.1459587278315</c:v>
                </c:pt>
                <c:pt idx="14">
                  <c:v>912.48927980326175</c:v>
                </c:pt>
                <c:pt idx="15">
                  <c:v>992.42221513239986</c:v>
                </c:pt>
                <c:pt idx="16">
                  <c:v>1073.8745774150484</c:v>
                </c:pt>
                <c:pt idx="17">
                  <c:v>1156.7832697981237</c:v>
                </c:pt>
                <c:pt idx="18">
                  <c:v>1241.091211179174</c:v>
                </c:pt>
                <c:pt idx="19">
                  <c:v>1326.7464730000709</c:v>
                </c:pt>
                <c:pt idx="20">
                  <c:v>1413.701577305997</c:v>
                </c:pt>
                <c:pt idx="21">
                  <c:v>1501.9129196208421</c:v>
                </c:pt>
                <c:pt idx="22">
                  <c:v>1591.3402897267431</c:v>
                </c:pt>
                <c:pt idx="23">
                  <c:v>1681.9464701668094</c:v>
                </c:pt>
                <c:pt idx="24">
                  <c:v>1773.6968971248716</c:v>
                </c:pt>
                <c:pt idx="25">
                  <c:v>1866.5593718638941</c:v>
                </c:pt>
                <c:pt idx="26">
                  <c:v>1960.5038135159075</c:v>
                </c:pt>
                <c:pt idx="27">
                  <c:v>2055.5020459744628</c:v>
                </c:pt>
                <c:pt idx="28">
                  <c:v>2151.5276131268124</c:v>
                </c:pt>
                <c:pt idx="29">
                  <c:v>2248.5556178032825</c:v>
                </c:pt>
              </c:numCache>
            </c:numRef>
          </c:yVal>
          <c:smooth val="1"/>
        </c:ser>
        <c:ser>
          <c:idx val="1"/>
          <c:order val="1"/>
          <c:tx>
            <c:v>Data Points</c:v>
          </c:tx>
          <c:spPr>
            <a:ln w="28575">
              <a:noFill/>
            </a:ln>
          </c:spPr>
          <c:marker>
            <c:symbol val="square"/>
            <c:size val="3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xVal>
            <c:numRef>
              <c:f>'Oshetna River'!$B$42:$B$55</c:f>
              <c:numCache>
                <c:formatCode>General</c:formatCode>
                <c:ptCount val="14"/>
                <c:pt idx="0">
                  <c:v>1.1000000000000001</c:v>
                </c:pt>
                <c:pt idx="1">
                  <c:v>1.85</c:v>
                </c:pt>
                <c:pt idx="2">
                  <c:v>2.0499999999999998</c:v>
                </c:pt>
                <c:pt idx="3">
                  <c:v>2.16</c:v>
                </c:pt>
                <c:pt idx="4">
                  <c:v>1.65</c:v>
                </c:pt>
              </c:numCache>
            </c:numRef>
          </c:xVal>
          <c:yVal>
            <c:numRef>
              <c:f>'Oshetna River'!$C$42:$C$55</c:f>
              <c:numCache>
                <c:formatCode>0.0</c:formatCode>
                <c:ptCount val="14"/>
                <c:pt idx="0">
                  <c:v>614.29999999999995</c:v>
                </c:pt>
                <c:pt idx="1">
                  <c:v>1107</c:v>
                </c:pt>
                <c:pt idx="2">
                  <c:v>1450</c:v>
                </c:pt>
                <c:pt idx="3">
                  <c:v>1472</c:v>
                </c:pt>
                <c:pt idx="4">
                  <c:v>1028</c:v>
                </c:pt>
              </c:numCache>
            </c:numRef>
          </c:yVal>
          <c:smooth val="1"/>
        </c:ser>
        <c:axId val="130134784"/>
        <c:axId val="130137088"/>
      </c:scatterChart>
      <c:valAx>
        <c:axId val="1301347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/>
                  <a:t>Stage (S-So, ft)</a:t>
                </a:r>
              </a:p>
            </c:rich>
          </c:tx>
          <c:layout>
            <c:manualLayout>
              <c:xMode val="edge"/>
              <c:yMode val="edge"/>
              <c:x val="0.44834766217897087"/>
              <c:y val="0.9206799697982956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137088"/>
        <c:crosses val="autoZero"/>
        <c:crossBetween val="midCat"/>
      </c:valAx>
      <c:valAx>
        <c:axId val="1301370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Discharge (cfs)</a:t>
                </a:r>
              </a:p>
            </c:rich>
          </c:tx>
          <c:layout>
            <c:manualLayout>
              <c:xMode val="edge"/>
              <c:yMode val="edge"/>
              <c:x val="1.0330577153847421E-2"/>
              <c:y val="0.33711055981016186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1347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555742099401761"/>
          <c:y val="0.6456965531242308"/>
          <c:w val="0.26538052263300088"/>
          <c:h val="0.1161474130802142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67" r="0.75000000000000167" t="1" header="0.5" footer="0.5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'Birch Creek'!$A$1</c:f>
          <c:strCache>
            <c:ptCount val="1"/>
            <c:pt idx="0">
              <c:v>Birch Creek Rating Curve</c:v>
            </c:pt>
          </c:strCache>
        </c:strRef>
      </c:tx>
      <c:layout>
        <c:manualLayout>
          <c:xMode val="edge"/>
          <c:yMode val="edge"/>
          <c:x val="0.31198373689718872"/>
          <c:y val="3.3994463020889508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15289271622860867"/>
          <c:y val="0.11331444759206789"/>
          <c:w val="0.80991817245425135"/>
          <c:h val="0.73722880793746948"/>
        </c:manualLayout>
      </c:layout>
      <c:scatterChart>
        <c:scatterStyle val="smoothMarker"/>
        <c:ser>
          <c:idx val="0"/>
          <c:order val="0"/>
          <c:tx>
            <c:v>Rating Curve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'Birch Creek'!$B$9:$B$29</c:f>
              <c:numCache>
                <c:formatCode>General</c:formatCode>
                <c:ptCount val="21"/>
                <c:pt idx="0">
                  <c:v>4.0000000000000036E-2</c:v>
                </c:pt>
                <c:pt idx="1">
                  <c:v>0.14000000000000012</c:v>
                </c:pt>
                <c:pt idx="2">
                  <c:v>0.24000000000000021</c:v>
                </c:pt>
                <c:pt idx="3">
                  <c:v>0.3400000000000003</c:v>
                </c:pt>
                <c:pt idx="4">
                  <c:v>0.44000000000000039</c:v>
                </c:pt>
                <c:pt idx="5">
                  <c:v>0.54000000000000048</c:v>
                </c:pt>
                <c:pt idx="6">
                  <c:v>0.64000000000000057</c:v>
                </c:pt>
                <c:pt idx="7">
                  <c:v>0.74000000000000066</c:v>
                </c:pt>
                <c:pt idx="8">
                  <c:v>0.84000000000000075</c:v>
                </c:pt>
                <c:pt idx="9">
                  <c:v>0.94000000000000083</c:v>
                </c:pt>
                <c:pt idx="10">
                  <c:v>1.0400000000000009</c:v>
                </c:pt>
                <c:pt idx="11">
                  <c:v>1.140000000000001</c:v>
                </c:pt>
                <c:pt idx="12">
                  <c:v>1.2400000000000011</c:v>
                </c:pt>
                <c:pt idx="13">
                  <c:v>1.3400000000000012</c:v>
                </c:pt>
                <c:pt idx="14">
                  <c:v>1.4400000000000013</c:v>
                </c:pt>
                <c:pt idx="15">
                  <c:v>1.5400000000000014</c:v>
                </c:pt>
              </c:numCache>
            </c:numRef>
          </c:xVal>
          <c:yVal>
            <c:numRef>
              <c:f>'Birch Creek'!$C$9:$C$29</c:f>
              <c:numCache>
                <c:formatCode>0.0</c:formatCode>
                <c:ptCount val="21"/>
                <c:pt idx="0">
                  <c:v>2.4879532415863954</c:v>
                </c:pt>
                <c:pt idx="1">
                  <c:v>10.305787466822288</c:v>
                </c:pt>
                <c:pt idx="2">
                  <c:v>18.995288735645136</c:v>
                </c:pt>
                <c:pt idx="3">
                  <c:v>28.200534859551816</c:v>
                </c:pt>
                <c:pt idx="4">
                  <c:v>37.782465423821144</c:v>
                </c:pt>
                <c:pt idx="5">
                  <c:v>47.664268732328026</c:v>
                </c:pt>
                <c:pt idx="6">
                  <c:v>57.796634438420398</c:v>
                </c:pt>
                <c:pt idx="7">
                  <c:v>68.14500589716684</c:v>
                </c:pt>
                <c:pt idx="8">
                  <c:v>78.683716923738729</c:v>
                </c:pt>
                <c:pt idx="9">
                  <c:v>89.392896183983922</c:v>
                </c:pt>
                <c:pt idx="10">
                  <c:v>100.25667076287506</c:v>
                </c:pt>
                <c:pt idx="11">
                  <c:v>111.26204878589101</c:v>
                </c:pt>
                <c:pt idx="12">
                  <c:v>122.39818637590996</c:v>
                </c:pt>
                <c:pt idx="13">
                  <c:v>133.65588596629658</c:v>
                </c:pt>
                <c:pt idx="14">
                  <c:v>145.02724091408408</c:v>
                </c:pt>
                <c:pt idx="15">
                  <c:v>156.50537643632842</c:v>
                </c:pt>
              </c:numCache>
            </c:numRef>
          </c:yVal>
          <c:smooth val="1"/>
        </c:ser>
        <c:ser>
          <c:idx val="1"/>
          <c:order val="1"/>
          <c:tx>
            <c:v>Data Points</c:v>
          </c:tx>
          <c:spPr>
            <a:ln w="28575">
              <a:noFill/>
            </a:ln>
          </c:spPr>
          <c:marker>
            <c:symbol val="square"/>
            <c:size val="3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xVal>
            <c:numRef>
              <c:f>'Birch Creek'!$B$33:$B$55</c:f>
              <c:numCache>
                <c:formatCode>General</c:formatCode>
                <c:ptCount val="23"/>
                <c:pt idx="0">
                  <c:v>0.39000000000000012</c:v>
                </c:pt>
                <c:pt idx="1">
                  <c:v>0.30000000000000004</c:v>
                </c:pt>
                <c:pt idx="2">
                  <c:v>0.87000000000000011</c:v>
                </c:pt>
                <c:pt idx="3">
                  <c:v>0.43999999999999995</c:v>
                </c:pt>
                <c:pt idx="4">
                  <c:v>0.51</c:v>
                </c:pt>
              </c:numCache>
            </c:numRef>
          </c:xVal>
          <c:yVal>
            <c:numRef>
              <c:f>'Birch Creek'!$C$33:$C$55</c:f>
              <c:numCache>
                <c:formatCode>0.0</c:formatCode>
                <c:ptCount val="23"/>
                <c:pt idx="0">
                  <c:v>35.1</c:v>
                </c:pt>
                <c:pt idx="1">
                  <c:v>23.9</c:v>
                </c:pt>
                <c:pt idx="2">
                  <c:v>82.3</c:v>
                </c:pt>
                <c:pt idx="3">
                  <c:v>37.200000000000003</c:v>
                </c:pt>
                <c:pt idx="4">
                  <c:v>43.3</c:v>
                </c:pt>
              </c:numCache>
            </c:numRef>
          </c:yVal>
          <c:smooth val="1"/>
        </c:ser>
        <c:axId val="124159872"/>
        <c:axId val="124166912"/>
      </c:scatterChart>
      <c:valAx>
        <c:axId val="1241598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/>
                  <a:t>Stage (S-So, ft)</a:t>
                </a:r>
              </a:p>
            </c:rich>
          </c:tx>
          <c:layout>
            <c:manualLayout>
              <c:xMode val="edge"/>
              <c:yMode val="edge"/>
              <c:x val="0.44834766217897087"/>
              <c:y val="0.9206799697982956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166912"/>
        <c:crosses val="autoZero"/>
        <c:crossBetween val="midCat"/>
      </c:valAx>
      <c:valAx>
        <c:axId val="1241669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Discharge (cfs)</a:t>
                </a:r>
              </a:p>
            </c:rich>
          </c:tx>
          <c:layout>
            <c:manualLayout>
              <c:xMode val="edge"/>
              <c:yMode val="edge"/>
              <c:x val="1.0330577153847421E-2"/>
              <c:y val="0.33711055981016097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1598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408615937621553"/>
          <c:y val="0.38418649591877957"/>
          <c:w val="0.26538052263300083"/>
          <c:h val="0.1161474130802142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'Sheep Creek'!$A$1</c:f>
          <c:strCache>
            <c:ptCount val="1"/>
            <c:pt idx="0">
              <c:v>Sheep Creek Rating Curve</c:v>
            </c:pt>
          </c:strCache>
        </c:strRef>
      </c:tx>
      <c:layout>
        <c:manualLayout>
          <c:xMode val="edge"/>
          <c:yMode val="edge"/>
          <c:x val="0.3119837368971895"/>
          <c:y val="3.3994463020889508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15289271622860867"/>
          <c:y val="0.11331444759206756"/>
          <c:w val="0.80991817245425135"/>
          <c:h val="0.7372288079374697"/>
        </c:manualLayout>
      </c:layout>
      <c:scatterChart>
        <c:scatterStyle val="smoothMarker"/>
        <c:ser>
          <c:idx val="0"/>
          <c:order val="0"/>
          <c:tx>
            <c:v>Rating Curve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'Sheep Creek'!$B$9:$B$36</c:f>
              <c:numCache>
                <c:formatCode>General</c:formatCode>
                <c:ptCount val="28"/>
                <c:pt idx="0">
                  <c:v>0.27999999999999997</c:v>
                </c:pt>
                <c:pt idx="1">
                  <c:v>0.38</c:v>
                </c:pt>
                <c:pt idx="2">
                  <c:v>0.48</c:v>
                </c:pt>
                <c:pt idx="3">
                  <c:v>0.57999999999999996</c:v>
                </c:pt>
                <c:pt idx="4">
                  <c:v>0.67999999999999994</c:v>
                </c:pt>
                <c:pt idx="5">
                  <c:v>0.77999999999999992</c:v>
                </c:pt>
                <c:pt idx="6">
                  <c:v>0.87999999999999989</c:v>
                </c:pt>
                <c:pt idx="7">
                  <c:v>0.97999999999999987</c:v>
                </c:pt>
                <c:pt idx="8">
                  <c:v>1.0799999999999998</c:v>
                </c:pt>
                <c:pt idx="9">
                  <c:v>1.18</c:v>
                </c:pt>
                <c:pt idx="10">
                  <c:v>1.28</c:v>
                </c:pt>
                <c:pt idx="11">
                  <c:v>1.3800000000000001</c:v>
                </c:pt>
                <c:pt idx="12">
                  <c:v>1.4800000000000002</c:v>
                </c:pt>
                <c:pt idx="13">
                  <c:v>1.5800000000000003</c:v>
                </c:pt>
                <c:pt idx="14">
                  <c:v>1.6800000000000004</c:v>
                </c:pt>
                <c:pt idx="15">
                  <c:v>1.7800000000000005</c:v>
                </c:pt>
                <c:pt idx="16">
                  <c:v>1.8800000000000006</c:v>
                </c:pt>
                <c:pt idx="17">
                  <c:v>1.9800000000000004</c:v>
                </c:pt>
                <c:pt idx="18">
                  <c:v>2.0800000000000005</c:v>
                </c:pt>
                <c:pt idx="19">
                  <c:v>2.1800000000000006</c:v>
                </c:pt>
                <c:pt idx="20">
                  <c:v>2.2800000000000007</c:v>
                </c:pt>
                <c:pt idx="21">
                  <c:v>2.3800000000000008</c:v>
                </c:pt>
                <c:pt idx="22">
                  <c:v>2.4800000000000009</c:v>
                </c:pt>
                <c:pt idx="23">
                  <c:v>2.580000000000001</c:v>
                </c:pt>
                <c:pt idx="24">
                  <c:v>2.680000000000001</c:v>
                </c:pt>
                <c:pt idx="25">
                  <c:v>2.7800000000000011</c:v>
                </c:pt>
                <c:pt idx="26">
                  <c:v>2.8800000000000012</c:v>
                </c:pt>
                <c:pt idx="27">
                  <c:v>2.9800000000000013</c:v>
                </c:pt>
              </c:numCache>
            </c:numRef>
          </c:xVal>
          <c:yVal>
            <c:numRef>
              <c:f>'Sheep Creek'!$C$9:$C$36</c:f>
              <c:numCache>
                <c:formatCode>0.0</c:formatCode>
                <c:ptCount val="28"/>
                <c:pt idx="0">
                  <c:v>3.9037466970198111</c:v>
                </c:pt>
                <c:pt idx="1">
                  <c:v>8.1719397052277536</c:v>
                </c:pt>
                <c:pt idx="2">
                  <c:v>14.38030945160865</c:v>
                </c:pt>
                <c:pt idx="3">
                  <c:v>22.729600502641155</c:v>
                </c:pt>
                <c:pt idx="4">
                  <c:v>33.397207260815428</c:v>
                </c:pt>
                <c:pt idx="5">
                  <c:v>46.543382965014857</c:v>
                </c:pt>
                <c:pt idx="6">
                  <c:v>62.315127474712192</c:v>
                </c:pt>
                <c:pt idx="7">
                  <c:v>80.848810367791415</c:v>
                </c:pt>
                <c:pt idx="8">
                  <c:v>102.27203808875144</c:v>
                </c:pt>
                <c:pt idx="9">
                  <c:v>126.70503784172388</c:v>
                </c:pt>
                <c:pt idx="10">
                  <c:v>154.26171632591326</c:v>
                </c:pt>
                <c:pt idx="11">
                  <c:v>185.05049066287549</c:v>
                </c:pt>
                <c:pt idx="12">
                  <c:v>219.17495439852442</c:v>
                </c:pt>
                <c:pt idx="13">
                  <c:v>256.73442081658447</c:v>
                </c:pt>
                <c:pt idx="14">
                  <c:v>297.82437287000215</c:v>
                </c:pt>
                <c:pt idx="15">
                  <c:v>342.53684063210932</c:v>
                </c:pt>
                <c:pt idx="16">
                  <c:v>390.96072153087164</c:v>
                </c:pt>
                <c:pt idx="17">
                  <c:v>443.18205474265659</c:v>
                </c:pt>
                <c:pt idx="18">
                  <c:v>499.28425837834118</c:v>
                </c:pt>
                <c:pt idx="19">
                  <c:v>559.34833611732108</c:v>
                </c:pt>
                <c:pt idx="20">
                  <c:v>623.45305849350711</c:v>
                </c:pt>
                <c:pt idx="21">
                  <c:v>691.67512295426786</c:v>
                </c:pt>
                <c:pt idx="22">
                  <c:v>764.08929599299336</c:v>
                </c:pt>
                <c:pt idx="23">
                  <c:v>840.76854002640118</c:v>
                </c:pt>
                <c:pt idx="24">
                  <c:v>921.7841271986814</c:v>
                </c:pt>
                <c:pt idx="25">
                  <c:v>1007.2057419104242</c:v>
                </c:pt>
                <c:pt idx="26">
                  <c:v>1097.1015735655906</c:v>
                </c:pt>
                <c:pt idx="27">
                  <c:v>1191.5384007856621</c:v>
                </c:pt>
              </c:numCache>
            </c:numRef>
          </c:yVal>
          <c:smooth val="1"/>
        </c:ser>
        <c:ser>
          <c:idx val="1"/>
          <c:order val="1"/>
          <c:tx>
            <c:v>Data Points</c:v>
          </c:tx>
          <c:spPr>
            <a:ln w="28575">
              <a:noFill/>
            </a:ln>
          </c:spPr>
          <c:marker>
            <c:symbol val="square"/>
            <c:size val="3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xVal>
            <c:numRef>
              <c:f>'Sheep Creek'!$B$40:$B$49</c:f>
              <c:numCache>
                <c:formatCode>General</c:formatCode>
                <c:ptCount val="10"/>
                <c:pt idx="0">
                  <c:v>1.96</c:v>
                </c:pt>
                <c:pt idx="1">
                  <c:v>1.76</c:v>
                </c:pt>
                <c:pt idx="2">
                  <c:v>1.73</c:v>
                </c:pt>
              </c:numCache>
            </c:numRef>
          </c:xVal>
          <c:yVal>
            <c:numRef>
              <c:f>'Sheep Creek'!$C$40:$C$49</c:f>
              <c:numCache>
                <c:formatCode>0.0</c:formatCode>
                <c:ptCount val="10"/>
                <c:pt idx="0">
                  <c:v>432.4</c:v>
                </c:pt>
                <c:pt idx="1">
                  <c:v>333.3</c:v>
                </c:pt>
                <c:pt idx="2">
                  <c:v>317.5</c:v>
                </c:pt>
              </c:numCache>
            </c:numRef>
          </c:yVal>
          <c:smooth val="1"/>
        </c:ser>
        <c:axId val="130260992"/>
        <c:axId val="130262912"/>
      </c:scatterChart>
      <c:valAx>
        <c:axId val="1302609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/>
                  <a:t>Stage (S-So, ft)</a:t>
                </a:r>
              </a:p>
            </c:rich>
          </c:tx>
          <c:layout>
            <c:manualLayout>
              <c:xMode val="edge"/>
              <c:yMode val="edge"/>
              <c:x val="0.44834766217897087"/>
              <c:y val="0.9206799697982956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262912"/>
        <c:crosses val="autoZero"/>
        <c:crossBetween val="midCat"/>
      </c:valAx>
      <c:valAx>
        <c:axId val="1302629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Discharge (cfs)</a:t>
                </a:r>
              </a:p>
            </c:rich>
          </c:tx>
          <c:layout>
            <c:manualLayout>
              <c:xMode val="edge"/>
              <c:yMode val="edge"/>
              <c:x val="1.0330577153847421E-2"/>
              <c:y val="0.33711055981016208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2609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555742099401761"/>
          <c:y val="0.64569655312423124"/>
          <c:w val="0.26538052263300088"/>
          <c:h val="0.1161474130802142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11" r="0.75000000000000211" t="1" header="0.5" footer="0.5"/>
    <c:pageSetup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'Deshka River'!$A$1</c:f>
          <c:strCache>
            <c:ptCount val="1"/>
            <c:pt idx="0">
              <c:v>Deshka River Rating Curve</c:v>
            </c:pt>
          </c:strCache>
        </c:strRef>
      </c:tx>
      <c:layout>
        <c:manualLayout>
          <c:xMode val="edge"/>
          <c:yMode val="edge"/>
          <c:x val="0.31198373689718883"/>
          <c:y val="3.3994463020889508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15289271622860867"/>
          <c:y val="0.11331444759206785"/>
          <c:w val="0.80991817245425135"/>
          <c:h val="0.7372288079374697"/>
        </c:manualLayout>
      </c:layout>
      <c:scatterChart>
        <c:scatterStyle val="smoothMarker"/>
        <c:ser>
          <c:idx val="0"/>
          <c:order val="0"/>
          <c:tx>
            <c:v>Rating Curve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'Deshka River'!$B$9:$B$29</c:f>
              <c:numCache>
                <c:formatCode>General</c:formatCode>
                <c:ptCount val="21"/>
                <c:pt idx="0">
                  <c:v>1.0000000000005116E-2</c:v>
                </c:pt>
                <c:pt idx="1">
                  <c:v>0.10999999999999943</c:v>
                </c:pt>
                <c:pt idx="2">
                  <c:v>0.20999999999999375</c:v>
                </c:pt>
                <c:pt idx="3">
                  <c:v>0.30999999999998806</c:v>
                </c:pt>
                <c:pt idx="4">
                  <c:v>0.40999999999998238</c:v>
                </c:pt>
                <c:pt idx="5">
                  <c:v>0.50999999999997669</c:v>
                </c:pt>
                <c:pt idx="6">
                  <c:v>0.60999999999997101</c:v>
                </c:pt>
                <c:pt idx="7">
                  <c:v>0.70999999999996533</c:v>
                </c:pt>
                <c:pt idx="8">
                  <c:v>0.80999999999995964</c:v>
                </c:pt>
                <c:pt idx="9">
                  <c:v>0.90999999999995396</c:v>
                </c:pt>
                <c:pt idx="10">
                  <c:v>1.0099999999999483</c:v>
                </c:pt>
                <c:pt idx="11">
                  <c:v>1.1099999999999426</c:v>
                </c:pt>
                <c:pt idx="12">
                  <c:v>1.2099999999999369</c:v>
                </c:pt>
                <c:pt idx="13">
                  <c:v>1.3099999999999312</c:v>
                </c:pt>
                <c:pt idx="14">
                  <c:v>1.4099999999999255</c:v>
                </c:pt>
                <c:pt idx="15">
                  <c:v>1.5099999999999199</c:v>
                </c:pt>
                <c:pt idx="16">
                  <c:v>1.6099999999999142</c:v>
                </c:pt>
                <c:pt idx="17">
                  <c:v>1.7099999999999085</c:v>
                </c:pt>
                <c:pt idx="18">
                  <c:v>1.8099999999999028</c:v>
                </c:pt>
                <c:pt idx="19">
                  <c:v>1.9099999999998971</c:v>
                </c:pt>
                <c:pt idx="20">
                  <c:v>2.0099999999998914</c:v>
                </c:pt>
              </c:numCache>
            </c:numRef>
          </c:xVal>
          <c:yVal>
            <c:numRef>
              <c:f>'Deshka River'!$C$9:$C$29</c:f>
              <c:numCache>
                <c:formatCode>0.0</c:formatCode>
                <c:ptCount val="21"/>
                <c:pt idx="0">
                  <c:v>3.37234585298906</c:v>
                </c:pt>
                <c:pt idx="1">
                  <c:v>50.040580384223901</c:v>
                </c:pt>
                <c:pt idx="2">
                  <c:v>103.5630106638623</c:v>
                </c:pt>
                <c:pt idx="3">
                  <c:v>160.4948837999352</c:v>
                </c:pt>
                <c:pt idx="4">
                  <c:v>219.80650558766806</c:v>
                </c:pt>
                <c:pt idx="5">
                  <c:v>280.96943804497027</c:v>
                </c:pt>
                <c:pt idx="6">
                  <c:v>343.65725521181412</c:v>
                </c:pt>
                <c:pt idx="7">
                  <c:v>407.64668837818493</c:v>
                </c:pt>
                <c:pt idx="8">
                  <c:v>472.77469295829218</c:v>
                </c:pt>
                <c:pt idx="9">
                  <c:v>538.91661206041272</c:v>
                </c:pt>
                <c:pt idx="10">
                  <c:v>605.97383725060433</c:v>
                </c:pt>
                <c:pt idx="11">
                  <c:v>673.86628611557637</c:v>
                </c:pt>
                <c:pt idx="12">
                  <c:v>742.5275444307822</c:v>
                </c:pt>
                <c:pt idx="13">
                  <c:v>811.90158361882015</c:v>
                </c:pt>
                <c:pt idx="14">
                  <c:v>881.94045984701324</c:v>
                </c:pt>
                <c:pt idx="15">
                  <c:v>952.60265160123868</c:v>
                </c:pt>
                <c:pt idx="16">
                  <c:v>1023.8518275764492</c:v>
                </c:pt>
                <c:pt idx="17">
                  <c:v>1095.6559134366591</c:v>
                </c:pt>
                <c:pt idx="18">
                  <c:v>1167.9863715606493</c:v>
                </c:pt>
                <c:pt idx="19">
                  <c:v>1240.8176359915833</c:v>
                </c:pt>
                <c:pt idx="20">
                  <c:v>1314.1266627128671</c:v>
                </c:pt>
              </c:numCache>
            </c:numRef>
          </c:yVal>
          <c:smooth val="1"/>
        </c:ser>
        <c:ser>
          <c:idx val="1"/>
          <c:order val="1"/>
          <c:tx>
            <c:v>Data Points</c:v>
          </c:tx>
          <c:spPr>
            <a:ln w="28575">
              <a:noFill/>
            </a:ln>
          </c:spPr>
          <c:marker>
            <c:symbol val="square"/>
            <c:size val="3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xVal>
            <c:numRef>
              <c:f>'Deshka River'!$B$36:$B$57</c:f>
              <c:numCache>
                <c:formatCode>General</c:formatCode>
                <c:ptCount val="22"/>
                <c:pt idx="0">
                  <c:v>0.60000000000000853</c:v>
                </c:pt>
                <c:pt idx="1">
                  <c:v>0.43999999999999773</c:v>
                </c:pt>
                <c:pt idx="2">
                  <c:v>0.82000000000000739</c:v>
                </c:pt>
                <c:pt idx="3">
                  <c:v>1.1299999999999955</c:v>
                </c:pt>
                <c:pt idx="4">
                  <c:v>1.0499999999999972</c:v>
                </c:pt>
                <c:pt idx="5">
                  <c:v>1.7800000000000011</c:v>
                </c:pt>
              </c:numCache>
            </c:numRef>
          </c:xVal>
          <c:yVal>
            <c:numRef>
              <c:f>'Deshka River'!$C$36:$C$57</c:f>
              <c:numCache>
                <c:formatCode>0.0</c:formatCode>
                <c:ptCount val="22"/>
                <c:pt idx="0">
                  <c:v>317.39999999999998</c:v>
                </c:pt>
                <c:pt idx="1">
                  <c:v>245</c:v>
                </c:pt>
                <c:pt idx="2">
                  <c:v>481.7</c:v>
                </c:pt>
                <c:pt idx="3">
                  <c:v>714.9</c:v>
                </c:pt>
                <c:pt idx="4">
                  <c:v>606.9</c:v>
                </c:pt>
                <c:pt idx="5">
                  <c:v>1145.4000000000001</c:v>
                </c:pt>
              </c:numCache>
            </c:numRef>
          </c:yVal>
          <c:smooth val="1"/>
        </c:ser>
        <c:axId val="124178432"/>
        <c:axId val="124289408"/>
      </c:scatterChart>
      <c:valAx>
        <c:axId val="1241784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/>
                  <a:t>Stage (S-So, ft)</a:t>
                </a:r>
              </a:p>
            </c:rich>
          </c:tx>
          <c:layout>
            <c:manualLayout>
              <c:xMode val="edge"/>
              <c:yMode val="edge"/>
              <c:x val="0.44834766217897087"/>
              <c:y val="0.9206799697982956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289408"/>
        <c:crosses val="autoZero"/>
        <c:crossBetween val="midCat"/>
      </c:valAx>
      <c:valAx>
        <c:axId val="1242894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Discharge (cfs)</a:t>
                </a:r>
              </a:p>
            </c:rich>
          </c:tx>
          <c:layout>
            <c:manualLayout>
              <c:xMode val="edge"/>
              <c:yMode val="edge"/>
              <c:x val="1.0330577153847421E-2"/>
              <c:y val="0.33711055981016114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1784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555742099401761"/>
          <c:y val="0.6456965531242298"/>
          <c:w val="0.26538052263300088"/>
          <c:h val="0.1161474130802142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'Kosina Creek'!$A$1</c:f>
          <c:strCache>
            <c:ptCount val="1"/>
            <c:pt idx="0">
              <c:v>Kosina Creek Rating Curve</c:v>
            </c:pt>
          </c:strCache>
        </c:strRef>
      </c:tx>
      <c:layout>
        <c:manualLayout>
          <c:xMode val="edge"/>
          <c:yMode val="edge"/>
          <c:x val="0.31198373689718917"/>
          <c:y val="3.3994463020889508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15289271622860867"/>
          <c:y val="0.11331444759206773"/>
          <c:w val="0.80991817245425135"/>
          <c:h val="0.7372288079374697"/>
        </c:manualLayout>
      </c:layout>
      <c:scatterChart>
        <c:scatterStyle val="smoothMarker"/>
        <c:ser>
          <c:idx val="0"/>
          <c:order val="0"/>
          <c:tx>
            <c:v>Rating Curve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'Kosina Creek'!$B$9:$B$39</c:f>
              <c:numCache>
                <c:formatCode>General</c:formatCode>
                <c:ptCount val="31"/>
                <c:pt idx="0">
                  <c:v>0.6</c:v>
                </c:pt>
                <c:pt idx="1">
                  <c:v>0.7</c:v>
                </c:pt>
                <c:pt idx="2">
                  <c:v>0.8</c:v>
                </c:pt>
                <c:pt idx="3">
                  <c:v>0.9</c:v>
                </c:pt>
                <c:pt idx="4">
                  <c:v>1</c:v>
                </c:pt>
                <c:pt idx="5">
                  <c:v>1.1000000000000001</c:v>
                </c:pt>
                <c:pt idx="6">
                  <c:v>1.2</c:v>
                </c:pt>
                <c:pt idx="7">
                  <c:v>1.2999999999999998</c:v>
                </c:pt>
                <c:pt idx="8">
                  <c:v>1.4</c:v>
                </c:pt>
                <c:pt idx="9">
                  <c:v>1.5</c:v>
                </c:pt>
                <c:pt idx="10">
                  <c:v>1.5999999999999999</c:v>
                </c:pt>
                <c:pt idx="11">
                  <c:v>1.6999999999999997</c:v>
                </c:pt>
                <c:pt idx="12">
                  <c:v>1.7999999999999998</c:v>
                </c:pt>
                <c:pt idx="13">
                  <c:v>1.9</c:v>
                </c:pt>
                <c:pt idx="14">
                  <c:v>2</c:v>
                </c:pt>
                <c:pt idx="15">
                  <c:v>2.1</c:v>
                </c:pt>
                <c:pt idx="16">
                  <c:v>2.2000000000000002</c:v>
                </c:pt>
                <c:pt idx="17">
                  <c:v>2.3000000000000003</c:v>
                </c:pt>
                <c:pt idx="18">
                  <c:v>2.4000000000000004</c:v>
                </c:pt>
                <c:pt idx="19">
                  <c:v>2.5000000000000004</c:v>
                </c:pt>
                <c:pt idx="20">
                  <c:v>2.6000000000000005</c:v>
                </c:pt>
                <c:pt idx="21">
                  <c:v>2.7000000000000006</c:v>
                </c:pt>
                <c:pt idx="22">
                  <c:v>2.8000000000000007</c:v>
                </c:pt>
                <c:pt idx="23">
                  <c:v>2.9000000000000008</c:v>
                </c:pt>
                <c:pt idx="24">
                  <c:v>3.0000000000000009</c:v>
                </c:pt>
                <c:pt idx="25">
                  <c:v>3.100000000000001</c:v>
                </c:pt>
                <c:pt idx="26">
                  <c:v>3.2000000000000011</c:v>
                </c:pt>
                <c:pt idx="27">
                  <c:v>3.3000000000000012</c:v>
                </c:pt>
                <c:pt idx="28">
                  <c:v>3.4000000000000012</c:v>
                </c:pt>
                <c:pt idx="29">
                  <c:v>3.5000000000000013</c:v>
                </c:pt>
                <c:pt idx="30">
                  <c:v>3.6000000000000014</c:v>
                </c:pt>
              </c:numCache>
            </c:numRef>
          </c:xVal>
          <c:yVal>
            <c:numRef>
              <c:f>'Kosina Creek'!$C$9:$C$39</c:f>
              <c:numCache>
                <c:formatCode>0.0</c:formatCode>
                <c:ptCount val="31"/>
                <c:pt idx="0">
                  <c:v>67.169949393196092</c:v>
                </c:pt>
                <c:pt idx="1">
                  <c:v>91.293374583364226</c:v>
                </c:pt>
                <c:pt idx="2">
                  <c:v>119.09074054755483</c:v>
                </c:pt>
                <c:pt idx="3">
                  <c:v>150.55742439484271</c:v>
                </c:pt>
                <c:pt idx="4">
                  <c:v>185.68935603425459</c:v>
                </c:pt>
                <c:pt idx="5">
                  <c:v>224.48290019029753</c:v>
                </c:pt>
                <c:pt idx="6">
                  <c:v>266.93477258939987</c:v>
                </c:pt>
                <c:pt idx="7">
                  <c:v>313.04197826643963</c:v>
                </c:pt>
                <c:pt idx="8">
                  <c:v>362.80176482904568</c:v>
                </c:pt>
                <c:pt idx="9">
                  <c:v>416.21158620206063</c:v>
                </c:pt>
                <c:pt idx="10">
                  <c:v>473.26907393479092</c:v>
                </c:pt>
                <c:pt idx="11">
                  <c:v>533.97201410342257</c:v>
                </c:pt>
                <c:pt idx="12">
                  <c:v>598.31832844218184</c:v>
                </c:pt>
                <c:pt idx="13">
                  <c:v>666.30605873012507</c:v>
                </c:pt>
                <c:pt idx="14">
                  <c:v>737.9333537252395</c:v>
                </c:pt>
                <c:pt idx="15">
                  <c:v>813.19845812028291</c:v>
                </c:pt>
                <c:pt idx="16">
                  <c:v>892.0997031237265</c:v>
                </c:pt>
                <c:pt idx="17">
                  <c:v>974.63549836190327</c:v>
                </c:pt>
                <c:pt idx="18">
                  <c:v>1060.8043248663237</c:v>
                </c:pt>
                <c:pt idx="19">
                  <c:v>1150.6047289606099</c:v>
                </c:pt>
                <c:pt idx="20">
                  <c:v>1244.0353168994989</c:v>
                </c:pt>
                <c:pt idx="21">
                  <c:v>1341.0947501414555</c:v>
                </c:pt>
                <c:pt idx="22">
                  <c:v>1441.7817411588508</c:v>
                </c:pt>
                <c:pt idx="23">
                  <c:v>1546.0950497072167</c:v>
                </c:pt>
                <c:pt idx="24">
                  <c:v>1654.0334794888852</c:v>
                </c:pt>
                <c:pt idx="25">
                  <c:v>1765.5958751573291</c:v>
                </c:pt>
                <c:pt idx="26">
                  <c:v>1880.7811196173977</c:v>
                </c:pt>
                <c:pt idx="27">
                  <c:v>1999.5881315836912</c:v>
                </c:pt>
                <c:pt idx="28">
                  <c:v>2122.0158633652168</c:v>
                </c:pt>
                <c:pt idx="29">
                  <c:v>2248.0632988492275</c:v>
                </c:pt>
                <c:pt idx="30">
                  <c:v>2377.7294516610377</c:v>
                </c:pt>
              </c:numCache>
            </c:numRef>
          </c:yVal>
          <c:smooth val="1"/>
        </c:ser>
        <c:ser>
          <c:idx val="1"/>
          <c:order val="1"/>
          <c:tx>
            <c:v>Data Points</c:v>
          </c:tx>
          <c:spPr>
            <a:ln w="28575">
              <a:noFill/>
            </a:ln>
          </c:spPr>
          <c:marker>
            <c:symbol val="square"/>
            <c:size val="3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xVal>
            <c:numRef>
              <c:f>'Kosina Creek'!$B$43:$B$61</c:f>
              <c:numCache>
                <c:formatCode>General</c:formatCode>
                <c:ptCount val="19"/>
                <c:pt idx="0">
                  <c:v>1.85</c:v>
                </c:pt>
                <c:pt idx="1">
                  <c:v>1.79</c:v>
                </c:pt>
                <c:pt idx="2">
                  <c:v>2.6</c:v>
                </c:pt>
                <c:pt idx="3">
                  <c:v>2.4500000000000002</c:v>
                </c:pt>
                <c:pt idx="4">
                  <c:v>2.15</c:v>
                </c:pt>
              </c:numCache>
            </c:numRef>
          </c:xVal>
          <c:yVal>
            <c:numRef>
              <c:f>'Kosina Creek'!$C$43:$C$61</c:f>
              <c:numCache>
                <c:formatCode>0.0</c:formatCode>
                <c:ptCount val="19"/>
                <c:pt idx="0">
                  <c:v>620.1</c:v>
                </c:pt>
                <c:pt idx="1">
                  <c:v>610</c:v>
                </c:pt>
                <c:pt idx="2">
                  <c:v>1307</c:v>
                </c:pt>
                <c:pt idx="3">
                  <c:v>1044</c:v>
                </c:pt>
                <c:pt idx="4">
                  <c:v>816.8</c:v>
                </c:pt>
              </c:numCache>
            </c:numRef>
          </c:yVal>
          <c:smooth val="1"/>
        </c:ser>
        <c:axId val="124429824"/>
        <c:axId val="124497920"/>
      </c:scatterChart>
      <c:valAx>
        <c:axId val="1244298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/>
                  <a:t>Stage (S-So, ft)</a:t>
                </a:r>
              </a:p>
            </c:rich>
          </c:tx>
          <c:layout>
            <c:manualLayout>
              <c:xMode val="edge"/>
              <c:yMode val="edge"/>
              <c:x val="0.44834766217897087"/>
              <c:y val="0.9206799697982956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97920"/>
        <c:crosses val="autoZero"/>
        <c:crossBetween val="midCat"/>
      </c:valAx>
      <c:valAx>
        <c:axId val="1244979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Discharge (cfs)</a:t>
                </a:r>
              </a:p>
            </c:rich>
          </c:tx>
          <c:layout>
            <c:manualLayout>
              <c:xMode val="edge"/>
              <c:yMode val="edge"/>
              <c:x val="1.0330577153847421E-2"/>
              <c:y val="0.33711055981016164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298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555742099401761"/>
          <c:y val="0.64569655312423047"/>
          <c:w val="0.26538052263300088"/>
          <c:h val="0.1161474130802142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.5" footer="0.5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'Tsusena Creek'!$A$1</c:f>
          <c:strCache>
            <c:ptCount val="1"/>
            <c:pt idx="0">
              <c:v>Tsusena Creek Rating Curve</c:v>
            </c:pt>
          </c:strCache>
        </c:strRef>
      </c:tx>
      <c:layout>
        <c:manualLayout>
          <c:xMode val="edge"/>
          <c:yMode val="edge"/>
          <c:x val="0.31198373689718939"/>
          <c:y val="3.3994463020889508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15289271622860867"/>
          <c:y val="0.11331444759206762"/>
          <c:w val="0.80991817245425135"/>
          <c:h val="0.7372288079374697"/>
        </c:manualLayout>
      </c:layout>
      <c:scatterChart>
        <c:scatterStyle val="smoothMarker"/>
        <c:ser>
          <c:idx val="0"/>
          <c:order val="0"/>
          <c:tx>
            <c:v>Rating Curve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'Tsusena Creek'!$B$9:$B$39</c:f>
              <c:numCache>
                <c:formatCode>General</c:formatCode>
                <c:ptCount val="31"/>
                <c:pt idx="0">
                  <c:v>0.5</c:v>
                </c:pt>
                <c:pt idx="1">
                  <c:v>0.6</c:v>
                </c:pt>
                <c:pt idx="2">
                  <c:v>0.7</c:v>
                </c:pt>
                <c:pt idx="3">
                  <c:v>0.8</c:v>
                </c:pt>
                <c:pt idx="4">
                  <c:v>0.9</c:v>
                </c:pt>
                <c:pt idx="5">
                  <c:v>1</c:v>
                </c:pt>
                <c:pt idx="6">
                  <c:v>1.1000000000000001</c:v>
                </c:pt>
                <c:pt idx="7">
                  <c:v>1.2</c:v>
                </c:pt>
                <c:pt idx="8">
                  <c:v>1.2999999999999998</c:v>
                </c:pt>
                <c:pt idx="9">
                  <c:v>1.4</c:v>
                </c:pt>
                <c:pt idx="10">
                  <c:v>1.5</c:v>
                </c:pt>
                <c:pt idx="11">
                  <c:v>1.5999999999999999</c:v>
                </c:pt>
                <c:pt idx="12">
                  <c:v>1.7</c:v>
                </c:pt>
                <c:pt idx="13">
                  <c:v>1.8</c:v>
                </c:pt>
                <c:pt idx="14">
                  <c:v>1.9000000000000001</c:v>
                </c:pt>
                <c:pt idx="15">
                  <c:v>2</c:v>
                </c:pt>
                <c:pt idx="16">
                  <c:v>2.1000000000000005</c:v>
                </c:pt>
                <c:pt idx="17">
                  <c:v>2.2000000000000002</c:v>
                </c:pt>
                <c:pt idx="18">
                  <c:v>2.3000000000000007</c:v>
                </c:pt>
                <c:pt idx="19">
                  <c:v>2.4000000000000004</c:v>
                </c:pt>
                <c:pt idx="20">
                  <c:v>2.5000000000000004</c:v>
                </c:pt>
                <c:pt idx="21">
                  <c:v>2.6000000000000005</c:v>
                </c:pt>
                <c:pt idx="22">
                  <c:v>2.7000000000000006</c:v>
                </c:pt>
                <c:pt idx="23">
                  <c:v>2.8000000000000007</c:v>
                </c:pt>
                <c:pt idx="24">
                  <c:v>2.9000000000000008</c:v>
                </c:pt>
                <c:pt idx="25">
                  <c:v>3.0000000000000009</c:v>
                </c:pt>
                <c:pt idx="26">
                  <c:v>3.100000000000001</c:v>
                </c:pt>
                <c:pt idx="27">
                  <c:v>3.2000000000000011</c:v>
                </c:pt>
                <c:pt idx="28">
                  <c:v>3.3000000000000012</c:v>
                </c:pt>
                <c:pt idx="29">
                  <c:v>3.4000000000000012</c:v>
                </c:pt>
                <c:pt idx="30">
                  <c:v>3.5000000000000013</c:v>
                </c:pt>
              </c:numCache>
            </c:numRef>
          </c:xVal>
          <c:yVal>
            <c:numRef>
              <c:f>'Tsusena Creek'!$C$9:$C$39</c:f>
              <c:numCache>
                <c:formatCode>0.0</c:formatCode>
                <c:ptCount val="31"/>
                <c:pt idx="0">
                  <c:v>41.807278022901478</c:v>
                </c:pt>
                <c:pt idx="1">
                  <c:v>59.387676047086593</c:v>
                </c:pt>
                <c:pt idx="2">
                  <c:v>79.907265121802183</c:v>
                </c:pt>
                <c:pt idx="3">
                  <c:v>103.33223143627919</c:v>
                </c:pt>
                <c:pt idx="4">
                  <c:v>129.63363011089936</c:v>
                </c:pt>
                <c:pt idx="5">
                  <c:v>158.78618758161116</c:v>
                </c:pt>
                <c:pt idx="6">
                  <c:v>190.76749534953751</c:v>
                </c:pt>
                <c:pt idx="7">
                  <c:v>225.55744154601589</c:v>
                </c:pt>
                <c:pt idx="8">
                  <c:v>263.13779533070044</c:v>
                </c:pt>
                <c:pt idx="9">
                  <c:v>303.49189396672989</c:v>
                </c:pt>
                <c:pt idx="10">
                  <c:v>346.60440141409174</c:v>
                </c:pt>
                <c:pt idx="11">
                  <c:v>392.46111825504494</c:v>
                </c:pt>
                <c:pt idx="12">
                  <c:v>441.04882940839451</c:v>
                </c:pt>
                <c:pt idx="13">
                  <c:v>492.35518027264948</c:v>
                </c:pt>
                <c:pt idx="14">
                  <c:v>546.36857466215542</c:v>
                </c:pt>
                <c:pt idx="15">
                  <c:v>603.07808972617681</c:v>
                </c:pt>
                <c:pt idx="16">
                  <c:v>662.47340429596431</c:v>
                </c:pt>
                <c:pt idx="17">
                  <c:v>724.54473798683193</c:v>
                </c:pt>
                <c:pt idx="18">
                  <c:v>789.28279901440055</c:v>
                </c:pt>
                <c:pt idx="19">
                  <c:v>856.67873914524523</c:v>
                </c:pt>
                <c:pt idx="20">
                  <c:v>926.72411454379517</c:v>
                </c:pt>
                <c:pt idx="21">
                  <c:v>999.41085153413246</c:v>
                </c:pt>
                <c:pt idx="22">
                  <c:v>1074.7312164908496</c:v>
                </c:pt>
                <c:pt idx="23">
                  <c:v>1152.6777892237226</c:v>
                </c:pt>
                <c:pt idx="24">
                  <c:v>1233.2434393383301</c:v>
                </c:pt>
                <c:pt idx="25">
                  <c:v>1316.4213051469665</c:v>
                </c:pt>
                <c:pt idx="26">
                  <c:v>1402.204774777508</c:v>
                </c:pt>
                <c:pt idx="27">
                  <c:v>1490.5874691865317</c:v>
                </c:pt>
                <c:pt idx="28">
                  <c:v>1581.5632268303114</c:v>
                </c:pt>
                <c:pt idx="29">
                  <c:v>1675.1260897858149</c:v>
                </c:pt>
                <c:pt idx="30">
                  <c:v>1771.27029114533</c:v>
                </c:pt>
              </c:numCache>
            </c:numRef>
          </c:yVal>
          <c:smooth val="1"/>
        </c:ser>
        <c:ser>
          <c:idx val="1"/>
          <c:order val="1"/>
          <c:tx>
            <c:v>Data Points</c:v>
          </c:tx>
          <c:spPr>
            <a:ln w="28575">
              <a:noFill/>
            </a:ln>
          </c:spPr>
          <c:marker>
            <c:symbol val="square"/>
            <c:size val="3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xVal>
            <c:numRef>
              <c:f>'Tsusena Creek'!$B$43:$B$53</c:f>
              <c:numCache>
                <c:formatCode>General</c:formatCode>
                <c:ptCount val="11"/>
                <c:pt idx="0">
                  <c:v>2.78</c:v>
                </c:pt>
                <c:pt idx="1">
                  <c:v>1.61</c:v>
                </c:pt>
                <c:pt idx="2">
                  <c:v>1.99</c:v>
                </c:pt>
              </c:numCache>
            </c:numRef>
          </c:xVal>
          <c:yVal>
            <c:numRef>
              <c:f>'Tsusena Creek'!$C$43:$C$53</c:f>
              <c:numCache>
                <c:formatCode>0.0</c:formatCode>
                <c:ptCount val="11"/>
                <c:pt idx="0">
                  <c:v>1151</c:v>
                </c:pt>
                <c:pt idx="1">
                  <c:v>405</c:v>
                </c:pt>
                <c:pt idx="2">
                  <c:v>578.6</c:v>
                </c:pt>
              </c:numCache>
            </c:numRef>
          </c:yVal>
          <c:smooth val="1"/>
        </c:ser>
        <c:axId val="132838528"/>
        <c:axId val="132840832"/>
      </c:scatterChart>
      <c:valAx>
        <c:axId val="1328385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/>
                  <a:t>Stage (S-So, ft)</a:t>
                </a:r>
              </a:p>
            </c:rich>
          </c:tx>
          <c:layout>
            <c:manualLayout>
              <c:xMode val="edge"/>
              <c:yMode val="edge"/>
              <c:x val="0.44834766217897087"/>
              <c:y val="0.9206799697982956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40832"/>
        <c:crosses val="autoZero"/>
        <c:crossBetween val="midCat"/>
      </c:valAx>
      <c:valAx>
        <c:axId val="1328408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Discharge (cfs)</a:t>
                </a:r>
              </a:p>
            </c:rich>
          </c:tx>
          <c:layout>
            <c:manualLayout>
              <c:xMode val="edge"/>
              <c:yMode val="edge"/>
              <c:x val="1.0330577153847421E-2"/>
              <c:y val="0.33711055981016197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385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555742099401761"/>
          <c:y val="0.64569655312423102"/>
          <c:w val="0.26538052263300088"/>
          <c:h val="0.1161474130802142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89" r="0.75000000000000189" t="1" header="0.5" footer="0.5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'Portage Creek'!$A$1</c:f>
          <c:strCache>
            <c:ptCount val="1"/>
            <c:pt idx="0">
              <c:v>Portage Creek Rating Curve</c:v>
            </c:pt>
          </c:strCache>
        </c:strRef>
      </c:tx>
      <c:layout>
        <c:manualLayout>
          <c:xMode val="edge"/>
          <c:yMode val="edge"/>
          <c:x val="0.31198373689718939"/>
          <c:y val="3.3994463020889508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15289271622860867"/>
          <c:y val="0.11331444759206762"/>
          <c:w val="0.80991817245425135"/>
          <c:h val="0.7372288079374697"/>
        </c:manualLayout>
      </c:layout>
      <c:scatterChart>
        <c:scatterStyle val="smoothMarker"/>
        <c:ser>
          <c:idx val="0"/>
          <c:order val="0"/>
          <c:tx>
            <c:v>Rating Curve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'Portage Creek'!$B$9:$B$36</c:f>
              <c:numCache>
                <c:formatCode>General</c:formatCode>
                <c:ptCount val="28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1.2999999999999998</c:v>
                </c:pt>
                <c:pt idx="4">
                  <c:v>1.4</c:v>
                </c:pt>
                <c:pt idx="5">
                  <c:v>1.5</c:v>
                </c:pt>
                <c:pt idx="6">
                  <c:v>1.5999999999999999</c:v>
                </c:pt>
                <c:pt idx="7">
                  <c:v>1.6999999999999997</c:v>
                </c:pt>
                <c:pt idx="8">
                  <c:v>1.7999999999999998</c:v>
                </c:pt>
                <c:pt idx="9">
                  <c:v>1.9</c:v>
                </c:pt>
                <c:pt idx="10">
                  <c:v>2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2.3000000000000003</c:v>
                </c:pt>
                <c:pt idx="14">
                  <c:v>2.4000000000000004</c:v>
                </c:pt>
                <c:pt idx="15">
                  <c:v>2.5000000000000004</c:v>
                </c:pt>
                <c:pt idx="16">
                  <c:v>2.6000000000000005</c:v>
                </c:pt>
                <c:pt idx="17">
                  <c:v>2.7</c:v>
                </c:pt>
                <c:pt idx="18">
                  <c:v>2.8000000000000007</c:v>
                </c:pt>
                <c:pt idx="19">
                  <c:v>2.9000000000000004</c:v>
                </c:pt>
                <c:pt idx="20">
                  <c:v>3.0000000000000009</c:v>
                </c:pt>
                <c:pt idx="21">
                  <c:v>3.1000000000000005</c:v>
                </c:pt>
                <c:pt idx="22">
                  <c:v>3.2000000000000011</c:v>
                </c:pt>
                <c:pt idx="23">
                  <c:v>3.3000000000000007</c:v>
                </c:pt>
                <c:pt idx="24">
                  <c:v>3.4000000000000012</c:v>
                </c:pt>
                <c:pt idx="25">
                  <c:v>3.5000000000000009</c:v>
                </c:pt>
                <c:pt idx="26">
                  <c:v>3.6000000000000014</c:v>
                </c:pt>
                <c:pt idx="27">
                  <c:v>3.7000000000000011</c:v>
                </c:pt>
              </c:numCache>
            </c:numRef>
          </c:xVal>
          <c:yVal>
            <c:numRef>
              <c:f>'Portage Creek'!$C$9:$C$36</c:f>
              <c:numCache>
                <c:formatCode>0.0</c:formatCode>
                <c:ptCount val="28"/>
                <c:pt idx="0">
                  <c:v>149.53088061258643</c:v>
                </c:pt>
                <c:pt idx="1">
                  <c:v>180.82434491144593</c:v>
                </c:pt>
                <c:pt idx="2">
                  <c:v>215.07862149336117</c:v>
                </c:pt>
                <c:pt idx="3">
                  <c:v>252.29209450092122</c:v>
                </c:pt>
                <c:pt idx="4">
                  <c:v>292.46327856043303</c:v>
                </c:pt>
                <c:pt idx="5">
                  <c:v>335.59079930765006</c:v>
                </c:pt>
                <c:pt idx="6">
                  <c:v>381.67337797198491</c:v>
                </c:pt>
                <c:pt idx="7">
                  <c:v>430.70981896401827</c:v>
                </c:pt>
                <c:pt idx="8">
                  <c:v>482.69899973336436</c:v>
                </c:pt>
                <c:pt idx="9">
                  <c:v>537.63986237479139</c:v>
                </c:pt>
                <c:pt idx="10">
                  <c:v>595.53140660250551</c:v>
                </c:pt>
                <c:pt idx="11">
                  <c:v>656.37268381050535</c:v>
                </c:pt>
                <c:pt idx="12">
                  <c:v>720.16279200609233</c:v>
                </c:pt>
                <c:pt idx="13">
                  <c:v>786.90087145336338</c:v>
                </c:pt>
                <c:pt idx="14">
                  <c:v>856.58610089993601</c:v>
                </c:pt>
                <c:pt idx="15">
                  <c:v>929.2176942872627</c:v>
                </c:pt>
                <c:pt idx="16">
                  <c:v>1004.7948978652588</c:v>
                </c:pt>
                <c:pt idx="17">
                  <c:v>1083.316987647619</c:v>
                </c:pt>
                <c:pt idx="18">
                  <c:v>1164.7832671562196</c:v>
                </c:pt>
                <c:pt idx="19">
                  <c:v>1249.193065412403</c:v>
                </c:pt>
                <c:pt idx="20">
                  <c:v>1336.5457351404218</c:v>
                </c:pt>
                <c:pt idx="21">
                  <c:v>1426.8406511541511</c:v>
                </c:pt>
                <c:pt idx="22">
                  <c:v>1520.0772089029867</c:v>
                </c:pt>
                <c:pt idx="23">
                  <c:v>1616.2548231566477</c:v>
                </c:pt>
                <c:pt idx="24">
                  <c:v>1715.372926811762</c:v>
                </c:pt>
                <c:pt idx="25">
                  <c:v>1817.4309698056043</c:v>
                </c:pt>
                <c:pt idx="26">
                  <c:v>1922.4284181246014</c:v>
                </c:pt>
                <c:pt idx="27">
                  <c:v>2030.3647528968331</c:v>
                </c:pt>
              </c:numCache>
            </c:numRef>
          </c:yVal>
          <c:smooth val="1"/>
        </c:ser>
        <c:ser>
          <c:idx val="1"/>
          <c:order val="1"/>
          <c:tx>
            <c:v>Data Points</c:v>
          </c:tx>
          <c:spPr>
            <a:ln w="28575">
              <a:noFill/>
            </a:ln>
          </c:spPr>
          <c:marker>
            <c:symbol val="square"/>
            <c:size val="3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xVal>
            <c:numRef>
              <c:f>'Portage Creek'!$B$40:$B$50</c:f>
              <c:numCache>
                <c:formatCode>General</c:formatCode>
                <c:ptCount val="11"/>
                <c:pt idx="0">
                  <c:v>3.13</c:v>
                </c:pt>
                <c:pt idx="1">
                  <c:v>3.1799999999999997</c:v>
                </c:pt>
                <c:pt idx="2">
                  <c:v>1.95</c:v>
                </c:pt>
                <c:pt idx="3">
                  <c:v>2.3499999999999996</c:v>
                </c:pt>
                <c:pt idx="4">
                  <c:v>2.15</c:v>
                </c:pt>
              </c:numCache>
            </c:numRef>
          </c:xVal>
          <c:yVal>
            <c:numRef>
              <c:f>'Portage Creek'!$C$40:$C$50</c:f>
              <c:numCache>
                <c:formatCode>0.0</c:formatCode>
                <c:ptCount val="11"/>
                <c:pt idx="0">
                  <c:v>1459</c:v>
                </c:pt>
                <c:pt idx="1">
                  <c:v>1506</c:v>
                </c:pt>
                <c:pt idx="2">
                  <c:v>571.9</c:v>
                </c:pt>
                <c:pt idx="3">
                  <c:v>809</c:v>
                </c:pt>
                <c:pt idx="4">
                  <c:v>687.3</c:v>
                </c:pt>
              </c:numCache>
            </c:numRef>
          </c:yVal>
          <c:smooth val="1"/>
        </c:ser>
        <c:axId val="130314240"/>
        <c:axId val="130316544"/>
      </c:scatterChart>
      <c:valAx>
        <c:axId val="1303142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/>
                  <a:t>Stage (S-So, ft)</a:t>
                </a:r>
              </a:p>
            </c:rich>
          </c:tx>
          <c:layout>
            <c:manualLayout>
              <c:xMode val="edge"/>
              <c:yMode val="edge"/>
              <c:x val="0.44834766217897087"/>
              <c:y val="0.9206799697982956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316544"/>
        <c:crosses val="autoZero"/>
        <c:crossBetween val="midCat"/>
      </c:valAx>
      <c:valAx>
        <c:axId val="1303165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Discharge (cfs)</a:t>
                </a:r>
              </a:p>
            </c:rich>
          </c:tx>
          <c:layout>
            <c:manualLayout>
              <c:xMode val="edge"/>
              <c:yMode val="edge"/>
              <c:x val="1.0330577153847421E-2"/>
              <c:y val="0.33711055981016197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3142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555742099401761"/>
          <c:y val="0.64569655312423102"/>
          <c:w val="0.26538052263300088"/>
          <c:h val="0.1161474130802142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89" r="0.75000000000000189" t="1" header="0.5" footer="0.5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'Indian River'!$A$1</c:f>
          <c:strCache>
            <c:ptCount val="1"/>
            <c:pt idx="0">
              <c:v>Indian River Rating Curve</c:v>
            </c:pt>
          </c:strCache>
        </c:strRef>
      </c:tx>
      <c:layout>
        <c:manualLayout>
          <c:xMode val="edge"/>
          <c:yMode val="edge"/>
          <c:x val="0.31198373689718906"/>
          <c:y val="3.3994463020889508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15289271622860867"/>
          <c:y val="0.11331444759206778"/>
          <c:w val="0.80991817245425135"/>
          <c:h val="0.7372288079374697"/>
        </c:manualLayout>
      </c:layout>
      <c:scatterChart>
        <c:scatterStyle val="smoothMarker"/>
        <c:ser>
          <c:idx val="0"/>
          <c:order val="0"/>
          <c:tx>
            <c:v>Rating Curve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'Indian River'!$B$9:$B$36</c:f>
              <c:numCache>
                <c:formatCode>General</c:formatCode>
                <c:ptCount val="28"/>
                <c:pt idx="0">
                  <c:v>1.0000000000000009E-2</c:v>
                </c:pt>
                <c:pt idx="1">
                  <c:v>0.11000000000000004</c:v>
                </c:pt>
                <c:pt idx="2">
                  <c:v>0.21000000000000002</c:v>
                </c:pt>
                <c:pt idx="3">
                  <c:v>0.31</c:v>
                </c:pt>
                <c:pt idx="4">
                  <c:v>0.41</c:v>
                </c:pt>
                <c:pt idx="5">
                  <c:v>0.51</c:v>
                </c:pt>
                <c:pt idx="6">
                  <c:v>0.60999999999999988</c:v>
                </c:pt>
                <c:pt idx="7">
                  <c:v>0.71</c:v>
                </c:pt>
                <c:pt idx="8">
                  <c:v>0.80999999999999983</c:v>
                </c:pt>
                <c:pt idx="9">
                  <c:v>0.90999999999999992</c:v>
                </c:pt>
                <c:pt idx="10">
                  <c:v>1.01</c:v>
                </c:pt>
                <c:pt idx="11">
                  <c:v>1.1100000000000001</c:v>
                </c:pt>
                <c:pt idx="12">
                  <c:v>1.2100000000000002</c:v>
                </c:pt>
                <c:pt idx="13">
                  <c:v>1.3100000000000003</c:v>
                </c:pt>
                <c:pt idx="14">
                  <c:v>1.4100000000000004</c:v>
                </c:pt>
                <c:pt idx="15">
                  <c:v>1.5100000000000005</c:v>
                </c:pt>
                <c:pt idx="16">
                  <c:v>1.6100000000000005</c:v>
                </c:pt>
                <c:pt idx="17">
                  <c:v>1.7100000000000004</c:v>
                </c:pt>
                <c:pt idx="18">
                  <c:v>1.8100000000000005</c:v>
                </c:pt>
                <c:pt idx="19">
                  <c:v>1.9100000000000006</c:v>
                </c:pt>
                <c:pt idx="20">
                  <c:v>2.0100000000000007</c:v>
                </c:pt>
                <c:pt idx="21">
                  <c:v>2.1100000000000008</c:v>
                </c:pt>
                <c:pt idx="22">
                  <c:v>2.2100000000000009</c:v>
                </c:pt>
                <c:pt idx="23">
                  <c:v>2.3100000000000009</c:v>
                </c:pt>
                <c:pt idx="24">
                  <c:v>2.410000000000001</c:v>
                </c:pt>
                <c:pt idx="25">
                  <c:v>2.5100000000000011</c:v>
                </c:pt>
                <c:pt idx="26">
                  <c:v>2.6100000000000012</c:v>
                </c:pt>
                <c:pt idx="27">
                  <c:v>2.7100000000000013</c:v>
                </c:pt>
              </c:numCache>
            </c:numRef>
          </c:xVal>
          <c:yVal>
            <c:numRef>
              <c:f>'Indian River'!$C$9:$C$36</c:f>
              <c:numCache>
                <c:formatCode>0.0</c:formatCode>
                <c:ptCount val="28"/>
                <c:pt idx="0">
                  <c:v>1.3199317531538836E-2</c:v>
                </c:pt>
                <c:pt idx="1">
                  <c:v>1.6398060907065042</c:v>
                </c:pt>
                <c:pt idx="2">
                  <c:v>6.019146249274419</c:v>
                </c:pt>
                <c:pt idx="3">
                  <c:v>13.172867201392423</c:v>
                </c:pt>
                <c:pt idx="4">
                  <c:v>23.113212997417115</c:v>
                </c:pt>
                <c:pt idx="5">
                  <c:v>35.84888394711021</c:v>
                </c:pt>
                <c:pt idx="6">
                  <c:v>51.386653814385774</c:v>
                </c:pt>
                <c:pt idx="7">
                  <c:v>69.732076861027906</c:v>
                </c:pt>
                <c:pt idx="8">
                  <c:v>90.889863654728501</c:v>
                </c:pt>
                <c:pt idx="9">
                  <c:v>114.86410550030061</c:v>
                </c:pt>
                <c:pt idx="10">
                  <c:v>141.65841945927838</c:v>
                </c:pt>
                <c:pt idx="11">
                  <c:v>171.27604758232715</c:v>
                </c:pt>
                <c:pt idx="12">
                  <c:v>203.71992784422818</c:v>
                </c:pt>
                <c:pt idx="13">
                  <c:v>238.99274663131936</c:v>
                </c:pt>
                <c:pt idx="14">
                  <c:v>277.09697868096384</c:v>
                </c:pt>
                <c:pt idx="15">
                  <c:v>318.03491818508002</c:v>
                </c:pt>
                <c:pt idx="16">
                  <c:v>361.80870348964135</c:v>
                </c:pt>
                <c:pt idx="17">
                  <c:v>408.42033703815127</c:v>
                </c:pt>
                <c:pt idx="18">
                  <c:v>457.87170170836265</c:v>
                </c:pt>
                <c:pt idx="19">
                  <c:v>510.16457436375686</c:v>
                </c:pt>
                <c:pt idx="20">
                  <c:v>565.30063721974579</c:v>
                </c:pt>
                <c:pt idx="21">
                  <c:v>623.28148747109833</c:v>
                </c:pt>
                <c:pt idx="22">
                  <c:v>684.10864551850341</c:v>
                </c:pt>
                <c:pt idx="23">
                  <c:v>747.78356205381033</c:v>
                </c:pt>
                <c:pt idx="24">
                  <c:v>814.30762420598455</c:v>
                </c:pt>
                <c:pt idx="25">
                  <c:v>883.68216090698115</c:v>
                </c:pt>
                <c:pt idx="26">
                  <c:v>955.90844760434265</c:v>
                </c:pt>
                <c:pt idx="27">
                  <c:v>1030.9877104225461</c:v>
                </c:pt>
              </c:numCache>
            </c:numRef>
          </c:yVal>
          <c:smooth val="1"/>
        </c:ser>
        <c:ser>
          <c:idx val="1"/>
          <c:order val="1"/>
          <c:tx>
            <c:v>Data Points</c:v>
          </c:tx>
          <c:spPr>
            <a:ln w="28575">
              <a:noFill/>
            </a:ln>
          </c:spPr>
          <c:marker>
            <c:symbol val="square"/>
            <c:size val="3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xVal>
            <c:numRef>
              <c:f>'Indian River'!$B$40:$B$61</c:f>
              <c:numCache>
                <c:formatCode>General</c:formatCode>
                <c:ptCount val="22"/>
                <c:pt idx="0">
                  <c:v>1.32</c:v>
                </c:pt>
                <c:pt idx="1">
                  <c:v>0.99</c:v>
                </c:pt>
                <c:pt idx="2">
                  <c:v>1.4</c:v>
                </c:pt>
                <c:pt idx="3">
                  <c:v>1.77</c:v>
                </c:pt>
                <c:pt idx="4">
                  <c:v>2.1</c:v>
                </c:pt>
              </c:numCache>
            </c:numRef>
          </c:xVal>
          <c:yVal>
            <c:numRef>
              <c:f>'Indian River'!$C$40:$C$61</c:f>
              <c:numCache>
                <c:formatCode>0.0</c:formatCode>
                <c:ptCount val="22"/>
                <c:pt idx="0">
                  <c:v>231.5</c:v>
                </c:pt>
                <c:pt idx="1">
                  <c:v>136.80000000000001</c:v>
                </c:pt>
                <c:pt idx="2">
                  <c:v>286.3</c:v>
                </c:pt>
                <c:pt idx="3">
                  <c:v>435</c:v>
                </c:pt>
                <c:pt idx="4">
                  <c:v>618.20000000000005</c:v>
                </c:pt>
              </c:numCache>
            </c:numRef>
          </c:yVal>
          <c:smooth val="1"/>
        </c:ser>
        <c:axId val="124386688"/>
        <c:axId val="124397440"/>
      </c:scatterChart>
      <c:valAx>
        <c:axId val="1243866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/>
                  <a:t>Stage (S-So, ft)</a:t>
                </a:r>
              </a:p>
            </c:rich>
          </c:tx>
          <c:layout>
            <c:manualLayout>
              <c:xMode val="edge"/>
              <c:yMode val="edge"/>
              <c:x val="0.44834766217897087"/>
              <c:y val="0.9206799697982956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397440"/>
        <c:crosses val="autoZero"/>
        <c:crossBetween val="midCat"/>
      </c:valAx>
      <c:valAx>
        <c:axId val="1243974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Discharge (cfs)</a:t>
                </a:r>
              </a:p>
            </c:rich>
          </c:tx>
          <c:layout>
            <c:manualLayout>
              <c:xMode val="edge"/>
              <c:yMode val="edge"/>
              <c:x val="1.0330577153847421E-2"/>
              <c:y val="0.33711055981016147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3866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555742099401761"/>
          <c:y val="0.64569655312423024"/>
          <c:w val="0.26538052263300088"/>
          <c:h val="0.1161474130802142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22" r="0.75000000000000122" t="1" header="0.5" footer="0.5"/>
    <c:pageSetup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'Gold Creek'!$A$1</c:f>
          <c:strCache>
            <c:ptCount val="1"/>
            <c:pt idx="0">
              <c:v>Gold Creek Rating Curve</c:v>
            </c:pt>
          </c:strCache>
        </c:strRef>
      </c:tx>
      <c:layout>
        <c:manualLayout>
          <c:xMode val="edge"/>
          <c:yMode val="edge"/>
          <c:x val="0.31198373689718895"/>
          <c:y val="3.3994463020889508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15289271622860867"/>
          <c:y val="0.11331444759206782"/>
          <c:w val="0.80991817245425135"/>
          <c:h val="0.7372288079374697"/>
        </c:manualLayout>
      </c:layout>
      <c:scatterChart>
        <c:scatterStyle val="smoothMarker"/>
        <c:ser>
          <c:idx val="0"/>
          <c:order val="0"/>
          <c:tx>
            <c:v>Rating Curve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'Gold Creek'!$B$9:$B$29</c:f>
              <c:numCache>
                <c:formatCode>General</c:formatCode>
                <c:ptCount val="21"/>
                <c:pt idx="0">
                  <c:v>3.0000000000000027E-2</c:v>
                </c:pt>
                <c:pt idx="1">
                  <c:v>0.13</c:v>
                </c:pt>
                <c:pt idx="2">
                  <c:v>0.22999999999999998</c:v>
                </c:pt>
                <c:pt idx="3">
                  <c:v>0.33000000000000007</c:v>
                </c:pt>
                <c:pt idx="4">
                  <c:v>0.43000000000000016</c:v>
                </c:pt>
                <c:pt idx="5">
                  <c:v>0.53000000000000025</c:v>
                </c:pt>
                <c:pt idx="6">
                  <c:v>0.63000000000000034</c:v>
                </c:pt>
                <c:pt idx="7">
                  <c:v>0.73000000000000043</c:v>
                </c:pt>
                <c:pt idx="8">
                  <c:v>0.83000000000000052</c:v>
                </c:pt>
                <c:pt idx="9">
                  <c:v>0.9300000000000006</c:v>
                </c:pt>
                <c:pt idx="10">
                  <c:v>1.0300000000000007</c:v>
                </c:pt>
                <c:pt idx="11">
                  <c:v>1.1300000000000008</c:v>
                </c:pt>
                <c:pt idx="12">
                  <c:v>1.2300000000000009</c:v>
                </c:pt>
                <c:pt idx="13">
                  <c:v>1.330000000000001</c:v>
                </c:pt>
                <c:pt idx="14">
                  <c:v>1.430000000000001</c:v>
                </c:pt>
                <c:pt idx="15">
                  <c:v>1.5300000000000011</c:v>
                </c:pt>
                <c:pt idx="16">
                  <c:v>1.6300000000000012</c:v>
                </c:pt>
                <c:pt idx="17">
                  <c:v>1.7300000000000013</c:v>
                </c:pt>
                <c:pt idx="18">
                  <c:v>1.8300000000000014</c:v>
                </c:pt>
                <c:pt idx="19">
                  <c:v>1.9300000000000015</c:v>
                </c:pt>
                <c:pt idx="20">
                  <c:v>2.0300000000000016</c:v>
                </c:pt>
              </c:numCache>
            </c:numRef>
          </c:xVal>
          <c:yVal>
            <c:numRef>
              <c:f>'Gold Creek'!$C$9:$C$29</c:f>
              <c:numCache>
                <c:formatCode>0.0</c:formatCode>
                <c:ptCount val="21"/>
                <c:pt idx="0">
                  <c:v>0.68996371256321898</c:v>
                </c:pt>
                <c:pt idx="1">
                  <c:v>5.964214495973021</c:v>
                </c:pt>
                <c:pt idx="2">
                  <c:v>13.804774802257235</c:v>
                </c:pt>
                <c:pt idx="3">
                  <c:v>23.477521945546194</c:v>
                </c:pt>
                <c:pt idx="4">
                  <c:v>34.653207075679184</c:v>
                </c:pt>
                <c:pt idx="5">
                  <c:v>47.131979286443325</c:v>
                </c:pt>
                <c:pt idx="6">
                  <c:v>60.775887208473321</c:v>
                </c:pt>
                <c:pt idx="7">
                  <c:v>75.482354434015974</c:v>
                </c:pt>
                <c:pt idx="8">
                  <c:v>91.171275643901438</c:v>
                </c:pt>
                <c:pt idx="9">
                  <c:v>107.77787171044389</c:v>
                </c:pt>
                <c:pt idx="10">
                  <c:v>125.24836804886473</c:v>
                </c:pt>
                <c:pt idx="11">
                  <c:v>143.5372060150211</c:v>
                </c:pt>
                <c:pt idx="12">
                  <c:v>162.60515208601149</c:v>
                </c:pt>
                <c:pt idx="13">
                  <c:v>182.41796440637819</c:v>
                </c:pt>
                <c:pt idx="14">
                  <c:v>202.94542186422828</c:v>
                </c:pt>
                <c:pt idx="15">
                  <c:v>224.16059813077311</c:v>
                </c:pt>
                <c:pt idx="16">
                  <c:v>246.03930657076037</c:v>
                </c:pt>
                <c:pt idx="17">
                  <c:v>268.5596675975774</c:v>
                </c:pt>
                <c:pt idx="18">
                  <c:v>291.70176582601397</c:v>
                </c:pt>
                <c:pt idx="19">
                  <c:v>315.44737441773486</c:v>
                </c:pt>
                <c:pt idx="20">
                  <c:v>339.77973059927712</c:v>
                </c:pt>
              </c:numCache>
            </c:numRef>
          </c:yVal>
          <c:smooth val="1"/>
        </c:ser>
        <c:ser>
          <c:idx val="1"/>
          <c:order val="1"/>
          <c:tx>
            <c:v>Data Points</c:v>
          </c:tx>
          <c:spPr>
            <a:ln w="28575">
              <a:noFill/>
            </a:ln>
          </c:spPr>
          <c:marker>
            <c:symbol val="square"/>
            <c:size val="3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xVal>
            <c:numRef>
              <c:f>'Gold Creek'!$B$35:$B$56</c:f>
              <c:numCache>
                <c:formatCode>General</c:formatCode>
                <c:ptCount val="22"/>
                <c:pt idx="0">
                  <c:v>1.18</c:v>
                </c:pt>
                <c:pt idx="1">
                  <c:v>0.6399999999999999</c:v>
                </c:pt>
                <c:pt idx="2">
                  <c:v>1.1299999999999999</c:v>
                </c:pt>
              </c:numCache>
            </c:numRef>
          </c:xVal>
          <c:yVal>
            <c:numRef>
              <c:f>'Gold Creek'!$C$35:$C$56</c:f>
              <c:numCache>
                <c:formatCode>0.0</c:formatCode>
                <c:ptCount val="22"/>
                <c:pt idx="0">
                  <c:v>153</c:v>
                </c:pt>
                <c:pt idx="1">
                  <c:v>62.2</c:v>
                </c:pt>
                <c:pt idx="2">
                  <c:v>143.5</c:v>
                </c:pt>
              </c:numCache>
            </c:numRef>
          </c:yVal>
          <c:smooth val="1"/>
        </c:ser>
        <c:axId val="124327040"/>
        <c:axId val="124329344"/>
      </c:scatterChart>
      <c:valAx>
        <c:axId val="1243270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/>
                  <a:t>Stage (S-So, ft)</a:t>
                </a:r>
              </a:p>
            </c:rich>
          </c:tx>
          <c:layout>
            <c:manualLayout>
              <c:xMode val="edge"/>
              <c:yMode val="edge"/>
              <c:x val="0.44834766217897087"/>
              <c:y val="0.9206799697982956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329344"/>
        <c:crosses val="autoZero"/>
        <c:crossBetween val="midCat"/>
      </c:valAx>
      <c:valAx>
        <c:axId val="1243293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Discharge (cfs)</a:t>
                </a:r>
              </a:p>
            </c:rich>
          </c:tx>
          <c:layout>
            <c:manualLayout>
              <c:xMode val="edge"/>
              <c:yMode val="edge"/>
              <c:x val="1.0330577153847421E-2"/>
              <c:y val="0.33711055981016136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3270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555742099401761"/>
          <c:y val="0.64569655312423002"/>
          <c:w val="0.26538052263300088"/>
          <c:h val="0.1161474130802142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'Skull Creek'!$A$1</c:f>
          <c:strCache>
            <c:ptCount val="1"/>
            <c:pt idx="0">
              <c:v>Skull Creek Rating Curve</c:v>
            </c:pt>
          </c:strCache>
        </c:strRef>
      </c:tx>
      <c:layout>
        <c:manualLayout>
          <c:xMode val="edge"/>
          <c:yMode val="edge"/>
          <c:x val="0.31198373689718961"/>
          <c:y val="3.3994463020889508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15289271622860867"/>
          <c:y val="0.1133144475920675"/>
          <c:w val="0.80991817245425135"/>
          <c:h val="0.7372288079374697"/>
        </c:manualLayout>
      </c:layout>
      <c:scatterChart>
        <c:scatterStyle val="smoothMarker"/>
        <c:ser>
          <c:idx val="0"/>
          <c:order val="0"/>
          <c:tx>
            <c:v>Rating Curve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'Skull Creek'!$B$9:$B$35</c:f>
              <c:numCache>
                <c:formatCode>General</c:formatCode>
                <c:ptCount val="27"/>
                <c:pt idx="0">
                  <c:v>1.0000000000000009E-2</c:v>
                </c:pt>
                <c:pt idx="1">
                  <c:v>0.10999999999999999</c:v>
                </c:pt>
                <c:pt idx="2">
                  <c:v>0.20999999999999996</c:v>
                </c:pt>
                <c:pt idx="3">
                  <c:v>0.30999999999999994</c:v>
                </c:pt>
                <c:pt idx="4">
                  <c:v>0.40999999999999992</c:v>
                </c:pt>
                <c:pt idx="5">
                  <c:v>0.5099999999999999</c:v>
                </c:pt>
                <c:pt idx="6">
                  <c:v>0.60999999999999988</c:v>
                </c:pt>
                <c:pt idx="7">
                  <c:v>0.70999999999999985</c:v>
                </c:pt>
                <c:pt idx="8">
                  <c:v>0.80999999999999994</c:v>
                </c:pt>
                <c:pt idx="9">
                  <c:v>0.91</c:v>
                </c:pt>
                <c:pt idx="10">
                  <c:v>1.0100000000000002</c:v>
                </c:pt>
                <c:pt idx="11">
                  <c:v>1.1100000000000003</c:v>
                </c:pt>
                <c:pt idx="12">
                  <c:v>1.2100000000000004</c:v>
                </c:pt>
                <c:pt idx="13">
                  <c:v>1.3100000000000005</c:v>
                </c:pt>
                <c:pt idx="14">
                  <c:v>1.4100000000000006</c:v>
                </c:pt>
                <c:pt idx="15">
                  <c:v>1.5100000000000007</c:v>
                </c:pt>
                <c:pt idx="16">
                  <c:v>1.6100000000000003</c:v>
                </c:pt>
                <c:pt idx="17">
                  <c:v>1.7100000000000004</c:v>
                </c:pt>
                <c:pt idx="18">
                  <c:v>1.8100000000000005</c:v>
                </c:pt>
                <c:pt idx="19">
                  <c:v>1.9100000000000006</c:v>
                </c:pt>
                <c:pt idx="20">
                  <c:v>2.0100000000000007</c:v>
                </c:pt>
                <c:pt idx="21">
                  <c:v>2.1100000000000008</c:v>
                </c:pt>
                <c:pt idx="22">
                  <c:v>2.2100000000000009</c:v>
                </c:pt>
                <c:pt idx="23">
                  <c:v>2.3100000000000009</c:v>
                </c:pt>
                <c:pt idx="24">
                  <c:v>2.410000000000001</c:v>
                </c:pt>
                <c:pt idx="25">
                  <c:v>2.5100000000000011</c:v>
                </c:pt>
                <c:pt idx="26">
                  <c:v>2.6100000000000012</c:v>
                </c:pt>
              </c:numCache>
            </c:numRef>
          </c:xVal>
          <c:yVal>
            <c:numRef>
              <c:f>'Skull Creek'!$C$9:$C$35</c:f>
              <c:numCache>
                <c:formatCode>0.0</c:formatCode>
                <c:ptCount val="27"/>
                <c:pt idx="0">
                  <c:v>3.8984527375506342E-4</c:v>
                </c:pt>
                <c:pt idx="1">
                  <c:v>0.13579054741849736</c:v>
                </c:pt>
                <c:pt idx="2">
                  <c:v>0.65818881637609894</c:v>
                </c:pt>
                <c:pt idx="3">
                  <c:v>1.7030091431329979</c:v>
                </c:pt>
                <c:pt idx="4">
                  <c:v>3.3697774346608416</c:v>
                </c:pt>
                <c:pt idx="5">
                  <c:v>5.7407542343098594</c:v>
                </c:pt>
                <c:pt idx="6">
                  <c:v>8.8874185157642227</c:v>
                </c:pt>
                <c:pt idx="7">
                  <c:v>12.873694271136987</c:v>
                </c:pt>
                <c:pt idx="8">
                  <c:v>17.757837220423923</c:v>
                </c:pt>
                <c:pt idx="9">
                  <c:v>23.593651205788071</c:v>
                </c:pt>
                <c:pt idx="10">
                  <c:v>30.431326358978257</c:v>
                </c:pt>
                <c:pt idx="11">
                  <c:v>38.318045379057182</c:v>
                </c:pt>
                <c:pt idx="12">
                  <c:v>47.298438661591518</c:v>
                </c:pt>
                <c:pt idx="13">
                  <c:v>57.41493614267457</c:v>
                </c:pt>
                <c:pt idx="14">
                  <c:v>68.708045858048351</c:v>
                </c:pt>
                <c:pt idx="15">
                  <c:v>81.216578880690292</c:v>
                </c:pt>
                <c:pt idx="16">
                  <c:v>94.977834006790445</c:v>
                </c:pt>
                <c:pt idx="17">
                  <c:v>110.02775156441244</c:v>
                </c:pt>
                <c:pt idx="18">
                  <c:v>126.40104309142716</c:v>
                </c:pt>
                <c:pt idx="19">
                  <c:v>144.13130184853009</c:v>
                </c:pt>
                <c:pt idx="20">
                  <c:v>163.25109789461175</c:v>
                </c:pt>
                <c:pt idx="21">
                  <c:v>183.79206057061623</c:v>
                </c:pt>
                <c:pt idx="22">
                  <c:v>205.78495059852622</c:v>
                </c:pt>
                <c:pt idx="23">
                  <c:v>229.25972352969379</c:v>
                </c:pt>
                <c:pt idx="24">
                  <c:v>254.24558592218838</c:v>
                </c:pt>
                <c:pt idx="25">
                  <c:v>280.77104535690688</c:v>
                </c:pt>
                <c:pt idx="26">
                  <c:v>308.86395519405227</c:v>
                </c:pt>
              </c:numCache>
            </c:numRef>
          </c:yVal>
          <c:smooth val="1"/>
        </c:ser>
        <c:ser>
          <c:idx val="1"/>
          <c:order val="1"/>
          <c:tx>
            <c:v>Data Points</c:v>
          </c:tx>
          <c:spPr>
            <a:ln w="28575">
              <a:noFill/>
            </a:ln>
          </c:spPr>
          <c:marker>
            <c:symbol val="square"/>
            <c:size val="3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xVal>
            <c:numRef>
              <c:f>'Skull Creek'!$B$39:$B$48</c:f>
              <c:numCache>
                <c:formatCode>General</c:formatCode>
                <c:ptCount val="10"/>
                <c:pt idx="0">
                  <c:v>0.56999999999999995</c:v>
                </c:pt>
                <c:pt idx="1">
                  <c:v>0.36</c:v>
                </c:pt>
                <c:pt idx="2">
                  <c:v>1.21</c:v>
                </c:pt>
                <c:pt idx="3">
                  <c:v>0.7599999999999999</c:v>
                </c:pt>
                <c:pt idx="4">
                  <c:v>0.78999999999999992</c:v>
                </c:pt>
                <c:pt idx="5">
                  <c:v>1.23</c:v>
                </c:pt>
              </c:numCache>
            </c:numRef>
          </c:xVal>
          <c:yVal>
            <c:numRef>
              <c:f>'Skull Creek'!$C$39:$C$48</c:f>
              <c:numCache>
                <c:formatCode>0.0</c:formatCode>
                <c:ptCount val="10"/>
                <c:pt idx="0">
                  <c:v>7.4</c:v>
                </c:pt>
                <c:pt idx="1">
                  <c:v>2.4900000000000002</c:v>
                </c:pt>
                <c:pt idx="2">
                  <c:v>48.5</c:v>
                </c:pt>
                <c:pt idx="3">
                  <c:v>13.7</c:v>
                </c:pt>
                <c:pt idx="4">
                  <c:v>18.5</c:v>
                </c:pt>
                <c:pt idx="5">
                  <c:v>48.3</c:v>
                </c:pt>
              </c:numCache>
            </c:numRef>
          </c:yVal>
          <c:smooth val="1"/>
        </c:ser>
        <c:axId val="130410752"/>
        <c:axId val="131539712"/>
      </c:scatterChart>
      <c:valAx>
        <c:axId val="1304107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/>
                  <a:t>Stage (S-So, ft)</a:t>
                </a:r>
              </a:p>
            </c:rich>
          </c:tx>
          <c:layout>
            <c:manualLayout>
              <c:xMode val="edge"/>
              <c:yMode val="edge"/>
              <c:x val="0.44834766217897087"/>
              <c:y val="0.9206799697982956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539712"/>
        <c:crosses val="autoZero"/>
        <c:crossBetween val="midCat"/>
      </c:valAx>
      <c:valAx>
        <c:axId val="1315397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Discharge (cfs)</a:t>
                </a:r>
              </a:p>
            </c:rich>
          </c:tx>
          <c:layout>
            <c:manualLayout>
              <c:xMode val="edge"/>
              <c:yMode val="edge"/>
              <c:x val="1.0330577153847421E-2"/>
              <c:y val="0.33711055981016225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4107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555742099401761"/>
          <c:y val="0.64569655312423146"/>
          <c:w val="0.26538052263300088"/>
          <c:h val="0.1161474130802142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'Whiskers Creek'!$A$1</c:f>
          <c:strCache>
            <c:ptCount val="1"/>
            <c:pt idx="0">
              <c:v>Whiskers Creek Rating Curve</c:v>
            </c:pt>
          </c:strCache>
        </c:strRef>
      </c:tx>
      <c:layout>
        <c:manualLayout>
          <c:xMode val="edge"/>
          <c:yMode val="edge"/>
          <c:x val="0.3119837368971895"/>
          <c:y val="3.3994463020889508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15289271622860867"/>
          <c:y val="0.11331444759206756"/>
          <c:w val="0.80991817245425135"/>
          <c:h val="0.7372288079374697"/>
        </c:manualLayout>
      </c:layout>
      <c:scatterChart>
        <c:scatterStyle val="smoothMarker"/>
        <c:ser>
          <c:idx val="0"/>
          <c:order val="0"/>
          <c:tx>
            <c:v>Rating Curve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'Whiskers Creek'!$B$9:$B$39</c:f>
              <c:numCache>
                <c:formatCode>General</c:formatCode>
                <c:ptCount val="31"/>
                <c:pt idx="0">
                  <c:v>1.0000000000000009E-2</c:v>
                </c:pt>
                <c:pt idx="1">
                  <c:v>0.1100000000000001</c:v>
                </c:pt>
                <c:pt idx="2">
                  <c:v>0.21000000000000019</c:v>
                </c:pt>
                <c:pt idx="3">
                  <c:v>0.31000000000000028</c:v>
                </c:pt>
                <c:pt idx="4">
                  <c:v>0.41000000000000036</c:v>
                </c:pt>
                <c:pt idx="5">
                  <c:v>0.51000000000000045</c:v>
                </c:pt>
                <c:pt idx="6">
                  <c:v>0.61000000000000054</c:v>
                </c:pt>
                <c:pt idx="7">
                  <c:v>0.71000000000000063</c:v>
                </c:pt>
                <c:pt idx="8">
                  <c:v>0.81000000000000072</c:v>
                </c:pt>
                <c:pt idx="9">
                  <c:v>0.91000000000000081</c:v>
                </c:pt>
                <c:pt idx="10">
                  <c:v>1.0100000000000009</c:v>
                </c:pt>
                <c:pt idx="11">
                  <c:v>1.110000000000001</c:v>
                </c:pt>
                <c:pt idx="12">
                  <c:v>1.2100000000000011</c:v>
                </c:pt>
                <c:pt idx="13">
                  <c:v>1.3100000000000012</c:v>
                </c:pt>
                <c:pt idx="14">
                  <c:v>1.4100000000000013</c:v>
                </c:pt>
                <c:pt idx="15">
                  <c:v>1.5100000000000013</c:v>
                </c:pt>
                <c:pt idx="16">
                  <c:v>1.6100000000000014</c:v>
                </c:pt>
                <c:pt idx="17">
                  <c:v>1.7100000000000015</c:v>
                </c:pt>
                <c:pt idx="18">
                  <c:v>1.8100000000000016</c:v>
                </c:pt>
                <c:pt idx="19">
                  <c:v>1.9100000000000017</c:v>
                </c:pt>
                <c:pt idx="20">
                  <c:v>2.0100000000000016</c:v>
                </c:pt>
                <c:pt idx="21">
                  <c:v>2.1100000000000021</c:v>
                </c:pt>
                <c:pt idx="22">
                  <c:v>2.2100000000000017</c:v>
                </c:pt>
                <c:pt idx="23">
                  <c:v>2.3100000000000023</c:v>
                </c:pt>
                <c:pt idx="24">
                  <c:v>2.4100000000000019</c:v>
                </c:pt>
                <c:pt idx="25">
                  <c:v>2.5100000000000025</c:v>
                </c:pt>
                <c:pt idx="26">
                  <c:v>2.6100000000000021</c:v>
                </c:pt>
                <c:pt idx="27">
                  <c:v>2.7100000000000017</c:v>
                </c:pt>
                <c:pt idx="28">
                  <c:v>2.8100000000000014</c:v>
                </c:pt>
                <c:pt idx="29">
                  <c:v>2.910000000000001</c:v>
                </c:pt>
                <c:pt idx="30">
                  <c:v>3.0100000000000007</c:v>
                </c:pt>
              </c:numCache>
            </c:numRef>
          </c:xVal>
          <c:yVal>
            <c:numRef>
              <c:f>'Whiskers Creek'!$C$9:$C$39</c:f>
              <c:numCache>
                <c:formatCode>0.0</c:formatCode>
                <c:ptCount val="31"/>
                <c:pt idx="0">
                  <c:v>1.233432653899056E-2</c:v>
                </c:pt>
                <c:pt idx="1">
                  <c:v>0.80360727530587983</c:v>
                </c:pt>
                <c:pt idx="2">
                  <c:v>2.4785398776833554</c:v>
                </c:pt>
                <c:pt idx="3">
                  <c:v>4.8844213161657377</c:v>
                </c:pt>
                <c:pt idx="4">
                  <c:v>7.9489508854516462</c:v>
                </c:pt>
                <c:pt idx="5">
                  <c:v>11.625493921741812</c:v>
                </c:pt>
                <c:pt idx="6">
                  <c:v>15.880181986068028</c:v>
                </c:pt>
                <c:pt idx="7">
                  <c:v>20.686723038440338</c:v>
                </c:pt>
                <c:pt idx="8">
                  <c:v>26.023805102017388</c:v>
                </c:pt>
                <c:pt idx="9">
                  <c:v>31.873618959110473</c:v>
                </c:pt>
                <c:pt idx="10">
                  <c:v>38.220941455537449</c:v>
                </c:pt>
                <c:pt idx="11">
                  <c:v>45.052529766316255</c:v>
                </c:pt>
                <c:pt idx="12">
                  <c:v>52.356701509654641</c:v>
                </c:pt>
                <c:pt idx="13">
                  <c:v>60.123032485818499</c:v>
                </c:pt>
                <c:pt idx="14">
                  <c:v>68.342132329454941</c:v>
                </c:pt>
                <c:pt idx="15">
                  <c:v>77.005473722124449</c:v>
                </c:pt>
                <c:pt idx="16">
                  <c:v>86.105259578000243</c:v>
                </c:pt>
                <c:pt idx="17">
                  <c:v>95.634317863650409</c:v>
                </c:pt>
                <c:pt idx="18">
                  <c:v>105.58601698275008</c:v>
                </c:pt>
                <c:pt idx="19">
                  <c:v>115.9541967646265</c:v>
                </c:pt>
                <c:pt idx="20">
                  <c:v>126.7331114951009</c:v>
                </c:pt>
                <c:pt idx="21">
                  <c:v>137.91738238140189</c:v>
                </c:pt>
                <c:pt idx="22">
                  <c:v>149.50195750709332</c:v>
                </c:pt>
                <c:pt idx="23">
                  <c:v>161.48207780504379</c:v>
                </c:pt>
                <c:pt idx="24">
                  <c:v>173.85324791806443</c:v>
                </c:pt>
                <c:pt idx="25">
                  <c:v>186.61121106805808</c:v>
                </c:pt>
                <c:pt idx="26">
                  <c:v>199.75192724194272</c:v>
                </c:pt>
                <c:pt idx="27">
                  <c:v>213.2715541443327</c:v>
                </c:pt>
                <c:pt idx="28">
                  <c:v>227.16643047539281</c:v>
                </c:pt>
                <c:pt idx="29">
                  <c:v>241.43306117620318</c:v>
                </c:pt>
                <c:pt idx="30">
                  <c:v>256.06810434954753</c:v>
                </c:pt>
              </c:numCache>
            </c:numRef>
          </c:yVal>
          <c:smooth val="1"/>
        </c:ser>
        <c:ser>
          <c:idx val="1"/>
          <c:order val="1"/>
          <c:tx>
            <c:v>Data Points</c:v>
          </c:tx>
          <c:spPr>
            <a:ln w="28575">
              <a:noFill/>
            </a:ln>
          </c:spPr>
          <c:marker>
            <c:symbol val="square"/>
            <c:size val="3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xVal>
            <c:numRef>
              <c:f>'Whiskers Creek'!$B$43:$B$53</c:f>
              <c:numCache>
                <c:formatCode>General</c:formatCode>
                <c:ptCount val="11"/>
                <c:pt idx="0">
                  <c:v>0.60000000000000009</c:v>
                </c:pt>
                <c:pt idx="1">
                  <c:v>0.3600000000000001</c:v>
                </c:pt>
                <c:pt idx="2">
                  <c:v>2.2000000000000002</c:v>
                </c:pt>
                <c:pt idx="3">
                  <c:v>1.0200000000000002</c:v>
                </c:pt>
                <c:pt idx="4">
                  <c:v>0.5</c:v>
                </c:pt>
                <c:pt idx="5">
                  <c:v>0.90999999999999992</c:v>
                </c:pt>
              </c:numCache>
            </c:numRef>
          </c:xVal>
          <c:yVal>
            <c:numRef>
              <c:f>'Whiskers Creek'!$C$43:$C$53</c:f>
              <c:numCache>
                <c:formatCode>0.0</c:formatCode>
                <c:ptCount val="11"/>
                <c:pt idx="0">
                  <c:v>17.600000000000001</c:v>
                </c:pt>
                <c:pt idx="1">
                  <c:v>5.68</c:v>
                </c:pt>
                <c:pt idx="2">
                  <c:v>147.69999999999999</c:v>
                </c:pt>
                <c:pt idx="3">
                  <c:v>39.299999999999997</c:v>
                </c:pt>
                <c:pt idx="4">
                  <c:v>12.1</c:v>
                </c:pt>
                <c:pt idx="5">
                  <c:v>28.7</c:v>
                </c:pt>
              </c:numCache>
            </c:numRef>
          </c:yVal>
          <c:smooth val="1"/>
        </c:ser>
        <c:axId val="132895104"/>
        <c:axId val="132897408"/>
      </c:scatterChart>
      <c:valAx>
        <c:axId val="1328951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/>
                  <a:t>Stage (S-So, ft)</a:t>
                </a:r>
              </a:p>
            </c:rich>
          </c:tx>
          <c:layout>
            <c:manualLayout>
              <c:xMode val="edge"/>
              <c:yMode val="edge"/>
              <c:x val="0.44834766217897087"/>
              <c:y val="0.9206799697982956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97408"/>
        <c:crosses val="autoZero"/>
        <c:crossBetween val="midCat"/>
      </c:valAx>
      <c:valAx>
        <c:axId val="1328974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Discharge (cfs)</a:t>
                </a:r>
              </a:p>
            </c:rich>
          </c:tx>
          <c:layout>
            <c:manualLayout>
              <c:xMode val="edge"/>
              <c:yMode val="edge"/>
              <c:x val="1.0330577153847421E-2"/>
              <c:y val="0.33711055981016208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8951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555742099401761"/>
          <c:y val="0.64569655312423124"/>
          <c:w val="0.26538052263300088"/>
          <c:h val="0.1161474130802142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11" r="0.75000000000000211" t="1" header="0.5" footer="0.5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'Trapper Creek'!$A$1</c:f>
          <c:strCache>
            <c:ptCount val="1"/>
            <c:pt idx="0">
              <c:v>Trapper Creek Rating Curve</c:v>
            </c:pt>
          </c:strCache>
        </c:strRef>
      </c:tx>
      <c:layout>
        <c:manualLayout>
          <c:xMode val="edge"/>
          <c:yMode val="edge"/>
          <c:x val="0.31198373689718972"/>
          <c:y val="3.3994463020889508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15289271622860867"/>
          <c:y val="0.11331444759206746"/>
          <c:w val="0.80991817245425135"/>
          <c:h val="0.7372288079374697"/>
        </c:manualLayout>
      </c:layout>
      <c:scatterChart>
        <c:scatterStyle val="smoothMarker"/>
        <c:ser>
          <c:idx val="0"/>
          <c:order val="0"/>
          <c:tx>
            <c:v>Rating Curve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'Trapper Creek'!$B$9:$B$35</c:f>
              <c:numCache>
                <c:formatCode>General</c:formatCode>
                <c:ptCount val="27"/>
                <c:pt idx="0">
                  <c:v>5.0000000000000044E-2</c:v>
                </c:pt>
                <c:pt idx="1">
                  <c:v>0.15000000000000002</c:v>
                </c:pt>
                <c:pt idx="2">
                  <c:v>0.25000000000000011</c:v>
                </c:pt>
                <c:pt idx="3">
                  <c:v>0.3500000000000002</c:v>
                </c:pt>
                <c:pt idx="4">
                  <c:v>0.45000000000000029</c:v>
                </c:pt>
                <c:pt idx="5">
                  <c:v>0.55000000000000038</c:v>
                </c:pt>
                <c:pt idx="6">
                  <c:v>0.65000000000000047</c:v>
                </c:pt>
                <c:pt idx="7">
                  <c:v>0.75000000000000056</c:v>
                </c:pt>
                <c:pt idx="8">
                  <c:v>0.85000000000000064</c:v>
                </c:pt>
                <c:pt idx="9">
                  <c:v>0.95000000000000073</c:v>
                </c:pt>
                <c:pt idx="10">
                  <c:v>1.0500000000000007</c:v>
                </c:pt>
                <c:pt idx="11">
                  <c:v>1.1500000000000008</c:v>
                </c:pt>
                <c:pt idx="12">
                  <c:v>1.2500000000000009</c:v>
                </c:pt>
                <c:pt idx="13">
                  <c:v>1.350000000000001</c:v>
                </c:pt>
                <c:pt idx="14">
                  <c:v>1.4500000000000011</c:v>
                </c:pt>
                <c:pt idx="15">
                  <c:v>1.5500000000000012</c:v>
                </c:pt>
                <c:pt idx="16">
                  <c:v>1.6500000000000012</c:v>
                </c:pt>
                <c:pt idx="17">
                  <c:v>1.7500000000000013</c:v>
                </c:pt>
                <c:pt idx="18">
                  <c:v>1.8500000000000014</c:v>
                </c:pt>
                <c:pt idx="19">
                  <c:v>1.9500000000000015</c:v>
                </c:pt>
                <c:pt idx="20">
                  <c:v>2.0500000000000016</c:v>
                </c:pt>
                <c:pt idx="21">
                  <c:v>2.1500000000000017</c:v>
                </c:pt>
                <c:pt idx="22">
                  <c:v>2.2500000000000018</c:v>
                </c:pt>
                <c:pt idx="23">
                  <c:v>2.3500000000000019</c:v>
                </c:pt>
                <c:pt idx="24">
                  <c:v>2.450000000000002</c:v>
                </c:pt>
                <c:pt idx="25">
                  <c:v>2.550000000000002</c:v>
                </c:pt>
                <c:pt idx="26">
                  <c:v>2.6500000000000021</c:v>
                </c:pt>
              </c:numCache>
            </c:numRef>
          </c:xVal>
          <c:yVal>
            <c:numRef>
              <c:f>'Trapper Creek'!$C$9:$C$35</c:f>
              <c:numCache>
                <c:formatCode>0.0</c:formatCode>
                <c:ptCount val="27"/>
                <c:pt idx="0">
                  <c:v>2.6555566336524312</c:v>
                </c:pt>
                <c:pt idx="1">
                  <c:v>9.9985858222077688</c:v>
                </c:pt>
                <c:pt idx="2">
                  <c:v>18.520914737351188</c:v>
                </c:pt>
                <c:pt idx="3">
                  <c:v>27.797620831129763</c:v>
                </c:pt>
                <c:pt idx="4">
                  <c:v>37.646238523843486</c:v>
                </c:pt>
                <c:pt idx="5">
                  <c:v>47.961544231410933</c:v>
                </c:pt>
                <c:pt idx="6">
                  <c:v>58.674074874935776</c:v>
                </c:pt>
                <c:pt idx="7">
                  <c:v>69.73413903528747</c:v>
                </c:pt>
                <c:pt idx="8">
                  <c:v>81.104225594439399</c:v>
                </c:pt>
                <c:pt idx="9">
                  <c:v>92.754901523191748</c:v>
                </c:pt>
                <c:pt idx="10">
                  <c:v>104.66238754282169</c:v>
                </c:pt>
                <c:pt idx="11">
                  <c:v>116.80702751918581</c:v>
                </c:pt>
                <c:pt idx="12">
                  <c:v>129.17227159130096</c:v>
                </c:pt>
                <c:pt idx="13">
                  <c:v>141.7439726172376</c:v>
                </c:pt>
                <c:pt idx="14">
                  <c:v>154.50988299610123</c:v>
                </c:pt>
                <c:pt idx="15">
                  <c:v>167.45928472950376</c:v>
                </c:pt>
                <c:pt idx="16">
                  <c:v>180.58271101671465</c:v>
                </c:pt>
                <c:pt idx="17">
                  <c:v>193.87173249868479</c:v>
                </c:pt>
                <c:pt idx="18">
                  <c:v>207.31879026445614</c:v>
                </c:pt>
                <c:pt idx="19">
                  <c:v>220.91706339126563</c:v>
                </c:pt>
                <c:pt idx="20">
                  <c:v>234.66036245654851</c:v>
                </c:pt>
                <c:pt idx="21">
                  <c:v>248.54304290049049</c:v>
                </c:pt>
                <c:pt idx="22">
                  <c:v>262.55993378047805</c:v>
                </c:pt>
                <c:pt idx="23">
                  <c:v>276.70627861542783</c:v>
                </c:pt>
                <c:pt idx="24">
                  <c:v>290.97768583774621</c:v>
                </c:pt>
                <c:pt idx="25">
                  <c:v>305.37008696152685</c:v>
                </c:pt>
                <c:pt idx="26">
                  <c:v>319.87970100798827</c:v>
                </c:pt>
              </c:numCache>
            </c:numRef>
          </c:yVal>
          <c:smooth val="1"/>
        </c:ser>
        <c:ser>
          <c:idx val="1"/>
          <c:order val="1"/>
          <c:tx>
            <c:v>Data Points</c:v>
          </c:tx>
          <c:spPr>
            <a:ln w="28575">
              <a:noFill/>
            </a:ln>
          </c:spPr>
          <c:marker>
            <c:symbol val="square"/>
            <c:size val="3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xVal>
            <c:numRef>
              <c:f>'Trapper Creek'!$B$39:$B$48</c:f>
              <c:numCache>
                <c:formatCode>General</c:formatCode>
                <c:ptCount val="10"/>
                <c:pt idx="0">
                  <c:v>0.41000000000000003</c:v>
                </c:pt>
                <c:pt idx="1">
                  <c:v>0.16000000000000003</c:v>
                </c:pt>
                <c:pt idx="2">
                  <c:v>0.85</c:v>
                </c:pt>
                <c:pt idx="3">
                  <c:v>0.38</c:v>
                </c:pt>
                <c:pt idx="4">
                  <c:v>1.2799999999999998</c:v>
                </c:pt>
              </c:numCache>
            </c:numRef>
          </c:xVal>
          <c:yVal>
            <c:numRef>
              <c:f>'Trapper Creek'!$C$39:$C$48</c:f>
              <c:numCache>
                <c:formatCode>0.0</c:formatCode>
                <c:ptCount val="10"/>
                <c:pt idx="0">
                  <c:v>31.7</c:v>
                </c:pt>
                <c:pt idx="1">
                  <c:v>10.8</c:v>
                </c:pt>
                <c:pt idx="2">
                  <c:v>89.7</c:v>
                </c:pt>
                <c:pt idx="3">
                  <c:v>31.4</c:v>
                </c:pt>
                <c:pt idx="4">
                  <c:v>124.7</c:v>
                </c:pt>
              </c:numCache>
            </c:numRef>
          </c:yVal>
          <c:smooth val="1"/>
        </c:ser>
        <c:axId val="131594496"/>
        <c:axId val="124526976"/>
      </c:scatterChart>
      <c:valAx>
        <c:axId val="1315944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/>
                  <a:t>Stage (S-So, ft)</a:t>
                </a:r>
              </a:p>
            </c:rich>
          </c:tx>
          <c:layout>
            <c:manualLayout>
              <c:xMode val="edge"/>
              <c:yMode val="edge"/>
              <c:x val="0.44834766217897087"/>
              <c:y val="0.9206799697982956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526976"/>
        <c:crosses val="autoZero"/>
        <c:crossBetween val="midCat"/>
      </c:valAx>
      <c:valAx>
        <c:axId val="1245269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Discharge (cfs)</a:t>
                </a:r>
              </a:p>
            </c:rich>
          </c:tx>
          <c:layout>
            <c:manualLayout>
              <c:xMode val="edge"/>
              <c:yMode val="edge"/>
              <c:x val="1.0330577153847421E-2"/>
              <c:y val="0.33711055981016241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5944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555742099401761"/>
          <c:y val="0.6456965531242318"/>
          <c:w val="0.26538052263300088"/>
          <c:h val="0.1161474130802142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55" r="0.75000000000000255" t="1" header="0.5" footer="0.5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6</xdr:row>
      <xdr:rowOff>104775</xdr:rowOff>
    </xdr:from>
    <xdr:to>
      <xdr:col>8</xdr:col>
      <xdr:colOff>1066800</xdr:colOff>
      <xdr:row>28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0.17705</cdr:x>
      <cdr:y>0.22778</cdr:y>
    </cdr:from>
    <cdr:to>
      <cdr:x>0.64261</cdr:x>
      <cdr:y>0.31569</cdr:y>
    </cdr:to>
    <cdr:sp macro="" textlink="'Indian River'!$B$6">
      <cdr:nvSpPr>
        <cdr:cNvPr id="3" name="TextBox 2"/>
        <cdr:cNvSpPr txBox="1"/>
      </cdr:nvSpPr>
      <cdr:spPr>
        <a:xfrm xmlns:a="http://schemas.openxmlformats.org/drawingml/2006/main">
          <a:off x="790923" y="785401"/>
          <a:ext cx="2079762" cy="3031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B774F18-714E-4C73-9B64-A42A293EFF85}" type="TxLink">
            <a:rPr lang="en-US" sz="1000" b="0" i="0" u="none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pPr/>
            <a:t>Q = 138.852(S-So)^2.011</a:t>
          </a:fld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6</xdr:row>
      <xdr:rowOff>104775</xdr:rowOff>
    </xdr:from>
    <xdr:to>
      <xdr:col>8</xdr:col>
      <xdr:colOff>1066800</xdr:colOff>
      <xdr:row>28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0.17705</cdr:x>
      <cdr:y>0.22778</cdr:y>
    </cdr:from>
    <cdr:to>
      <cdr:x>0.64261</cdr:x>
      <cdr:y>0.31569</cdr:y>
    </cdr:to>
    <cdr:sp macro="" textlink="'Gold Creek'!$B$6">
      <cdr:nvSpPr>
        <cdr:cNvPr id="3" name="TextBox 2"/>
        <cdr:cNvSpPr txBox="1"/>
      </cdr:nvSpPr>
      <cdr:spPr>
        <a:xfrm xmlns:a="http://schemas.openxmlformats.org/drawingml/2006/main">
          <a:off x="790923" y="785401"/>
          <a:ext cx="2079762" cy="3031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B774F18-714E-4C73-9B64-A42A293EFF85}" type="TxLink">
            <a:rPr lang="en-US" sz="1000" b="0" i="0" u="none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pPr/>
            <a:t>Q = 119.9194(S-So)^1.4709</a:t>
          </a:fld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6</xdr:row>
      <xdr:rowOff>104775</xdr:rowOff>
    </xdr:from>
    <xdr:to>
      <xdr:col>8</xdr:col>
      <xdr:colOff>1066800</xdr:colOff>
      <xdr:row>28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0.17918</cdr:x>
      <cdr:y>0.14214</cdr:y>
    </cdr:from>
    <cdr:to>
      <cdr:x>0.64474</cdr:x>
      <cdr:y>0.23005</cdr:y>
    </cdr:to>
    <cdr:sp macro="" textlink="'Skull Creek'!$B$6">
      <cdr:nvSpPr>
        <cdr:cNvPr id="3" name="TextBox 2"/>
        <cdr:cNvSpPr txBox="1"/>
      </cdr:nvSpPr>
      <cdr:spPr>
        <a:xfrm xmlns:a="http://schemas.openxmlformats.org/drawingml/2006/main">
          <a:off x="800447" y="490122"/>
          <a:ext cx="2079761" cy="3031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B774F18-714E-4C73-9B64-A42A293EFF85}" type="TxLink">
            <a:rPr lang="en-US" sz="1000" b="0" i="0" u="none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pPr/>
            <a:t>Q = 29.7011(S-So)^2.4409</a:t>
          </a:fld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6</xdr:row>
      <xdr:rowOff>104775</xdr:rowOff>
    </xdr:from>
    <xdr:to>
      <xdr:col>8</xdr:col>
      <xdr:colOff>1066800</xdr:colOff>
      <xdr:row>28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0.17492</cdr:x>
      <cdr:y>0.11728</cdr:y>
    </cdr:from>
    <cdr:to>
      <cdr:x>0.64048</cdr:x>
      <cdr:y>0.20519</cdr:y>
    </cdr:to>
    <cdr:sp macro="" textlink="'Whiskers Creek'!$B$6">
      <cdr:nvSpPr>
        <cdr:cNvPr id="3" name="TextBox 2"/>
        <cdr:cNvSpPr txBox="1"/>
      </cdr:nvSpPr>
      <cdr:spPr>
        <a:xfrm xmlns:a="http://schemas.openxmlformats.org/drawingml/2006/main">
          <a:off x="781387" y="404381"/>
          <a:ext cx="2079762" cy="3031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B774F18-714E-4C73-9B64-A42A293EFF85}" type="TxLink">
            <a:rPr lang="en-US" sz="1000" b="0" i="0" u="none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pPr/>
            <a:t>Q = 37.5642(S-So)^1.7418</a:t>
          </a:fld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6</xdr:row>
      <xdr:rowOff>104775</xdr:rowOff>
    </xdr:from>
    <xdr:to>
      <xdr:col>8</xdr:col>
      <xdr:colOff>1066800</xdr:colOff>
      <xdr:row>28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0.17918</cdr:x>
      <cdr:y>0.14214</cdr:y>
    </cdr:from>
    <cdr:to>
      <cdr:x>0.64474</cdr:x>
      <cdr:y>0.23005</cdr:y>
    </cdr:to>
    <cdr:sp macro="" textlink="'Trapper Creek'!$B$6">
      <cdr:nvSpPr>
        <cdr:cNvPr id="3" name="TextBox 2"/>
        <cdr:cNvSpPr txBox="1"/>
      </cdr:nvSpPr>
      <cdr:spPr>
        <a:xfrm xmlns:a="http://schemas.openxmlformats.org/drawingml/2006/main">
          <a:off x="800447" y="490122"/>
          <a:ext cx="2079761" cy="3031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B774F18-714E-4C73-9B64-A42A293EFF85}" type="TxLink">
            <a:rPr lang="en-US" sz="1000" b="0" i="0" u="none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pPr/>
            <a:t>Q = 98.6779(S-So)^1.2068</a:t>
          </a:fld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6</xdr:row>
      <xdr:rowOff>104775</xdr:rowOff>
    </xdr:from>
    <xdr:to>
      <xdr:col>8</xdr:col>
      <xdr:colOff>1066800</xdr:colOff>
      <xdr:row>28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0.17918</cdr:x>
      <cdr:y>0.14214</cdr:y>
    </cdr:from>
    <cdr:to>
      <cdr:x>0.64474</cdr:x>
      <cdr:y>0.23005</cdr:y>
    </cdr:to>
    <cdr:sp macro="" textlink="'Oshetna River'!$B$6">
      <cdr:nvSpPr>
        <cdr:cNvPr id="3" name="TextBox 2"/>
        <cdr:cNvSpPr txBox="1"/>
      </cdr:nvSpPr>
      <cdr:spPr>
        <a:xfrm xmlns:a="http://schemas.openxmlformats.org/drawingml/2006/main">
          <a:off x="800447" y="490122"/>
          <a:ext cx="2079761" cy="3031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B774F18-714E-4C73-9B64-A42A293EFF85}" type="TxLink">
            <a:rPr lang="en-US" sz="1000" b="0" i="0" u="none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pPr/>
            <a:t>Q = 538.4087(S-So)^1.3011</a:t>
          </a:fld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0.19624</cdr:x>
      <cdr:y>0.27198</cdr:y>
    </cdr:from>
    <cdr:to>
      <cdr:x>0.6618</cdr:x>
      <cdr:y>0.35989</cdr:y>
    </cdr:to>
    <cdr:sp macro="" textlink="'Birch Creek'!$B$6">
      <cdr:nvSpPr>
        <cdr:cNvPr id="3" name="TextBox 2"/>
        <cdr:cNvSpPr txBox="1"/>
      </cdr:nvSpPr>
      <cdr:spPr>
        <a:xfrm xmlns:a="http://schemas.openxmlformats.org/drawingml/2006/main">
          <a:off x="895349" y="942976"/>
          <a:ext cx="2124076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B774F18-714E-4C73-9B64-A42A293EFF85}" type="TxLink">
            <a:rPr lang="en-US" sz="1000" b="0" i="0" u="none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pPr/>
            <a:t>Q = 95.8935(S-So)^1.1345</a:t>
          </a:fld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6</xdr:row>
      <xdr:rowOff>104775</xdr:rowOff>
    </xdr:from>
    <xdr:to>
      <xdr:col>8</xdr:col>
      <xdr:colOff>1066800</xdr:colOff>
      <xdr:row>28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0.17918</cdr:x>
      <cdr:y>0.14214</cdr:y>
    </cdr:from>
    <cdr:to>
      <cdr:x>0.64474</cdr:x>
      <cdr:y>0.23005</cdr:y>
    </cdr:to>
    <cdr:sp macro="" textlink="'Sheep Creek'!$B$6">
      <cdr:nvSpPr>
        <cdr:cNvPr id="3" name="TextBox 2"/>
        <cdr:cNvSpPr txBox="1"/>
      </cdr:nvSpPr>
      <cdr:spPr>
        <a:xfrm xmlns:a="http://schemas.openxmlformats.org/drawingml/2006/main">
          <a:off x="800447" y="490122"/>
          <a:ext cx="2079761" cy="3031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B774F18-714E-4C73-9B64-A42A293EFF85}" type="TxLink">
            <a:rPr lang="en-US" sz="1000" b="0" i="0" u="none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pPr/>
            <a:t>Q = 84.8983(S-So)^2.4192</a:t>
          </a:fld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6</xdr:row>
      <xdr:rowOff>104775</xdr:rowOff>
    </xdr:from>
    <xdr:to>
      <xdr:col>8</xdr:col>
      <xdr:colOff>1066800</xdr:colOff>
      <xdr:row>28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0.17705</cdr:x>
      <cdr:y>0.22778</cdr:y>
    </cdr:from>
    <cdr:to>
      <cdr:x>0.64261</cdr:x>
      <cdr:y>0.31569</cdr:y>
    </cdr:to>
    <cdr:sp macro="" textlink="'Deshka River'!$B$6">
      <cdr:nvSpPr>
        <cdr:cNvPr id="3" name="TextBox 2"/>
        <cdr:cNvSpPr txBox="1"/>
      </cdr:nvSpPr>
      <cdr:spPr>
        <a:xfrm xmlns:a="http://schemas.openxmlformats.org/drawingml/2006/main">
          <a:off x="790923" y="785401"/>
          <a:ext cx="2079762" cy="3031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B774F18-714E-4C73-9B64-A42A293EFF85}" type="TxLink">
            <a:rPr lang="en-US" sz="1000" b="0" i="0" u="none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pPr/>
            <a:t>Q = 599.2293(S-So)^1.1248</a:t>
          </a:fld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6</xdr:row>
      <xdr:rowOff>104775</xdr:rowOff>
    </xdr:from>
    <xdr:to>
      <xdr:col>8</xdr:col>
      <xdr:colOff>1066800</xdr:colOff>
      <xdr:row>28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0.17918</cdr:x>
      <cdr:y>0.14214</cdr:y>
    </cdr:from>
    <cdr:to>
      <cdr:x>0.64474</cdr:x>
      <cdr:y>0.23005</cdr:y>
    </cdr:to>
    <cdr:sp macro="" textlink="'Kosina Creek'!$B$6">
      <cdr:nvSpPr>
        <cdr:cNvPr id="3" name="TextBox 2"/>
        <cdr:cNvSpPr txBox="1"/>
      </cdr:nvSpPr>
      <cdr:spPr>
        <a:xfrm xmlns:a="http://schemas.openxmlformats.org/drawingml/2006/main">
          <a:off x="800447" y="490122"/>
          <a:ext cx="2079761" cy="3031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B774F18-714E-4C73-9B64-A42A293EFF85}" type="TxLink">
            <a:rPr lang="en-US" sz="1000" b="0" i="0" u="none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pPr/>
            <a:t>Q = 185.6894(S-So)^1.9906</a:t>
          </a:fld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6</xdr:row>
      <xdr:rowOff>104775</xdr:rowOff>
    </xdr:from>
    <xdr:to>
      <xdr:col>8</xdr:col>
      <xdr:colOff>1066800</xdr:colOff>
      <xdr:row>28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0.17492</cdr:x>
      <cdr:y>0.11728</cdr:y>
    </cdr:from>
    <cdr:to>
      <cdr:x>0.64048</cdr:x>
      <cdr:y>0.20519</cdr:y>
    </cdr:to>
    <cdr:sp macro="" textlink="'Tsusena Creek'!$B$6">
      <cdr:nvSpPr>
        <cdr:cNvPr id="3" name="TextBox 2"/>
        <cdr:cNvSpPr txBox="1"/>
      </cdr:nvSpPr>
      <cdr:spPr>
        <a:xfrm xmlns:a="http://schemas.openxmlformats.org/drawingml/2006/main">
          <a:off x="781387" y="404381"/>
          <a:ext cx="2079762" cy="3031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B774F18-714E-4C73-9B64-A42A293EFF85}" type="TxLink">
            <a:rPr lang="en-US" sz="1000" b="0" i="0" u="none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pPr/>
            <a:t>Q = 158.7862(S-So)^1.9253</a:t>
          </a:fld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6</xdr:row>
      <xdr:rowOff>104775</xdr:rowOff>
    </xdr:from>
    <xdr:to>
      <xdr:col>8</xdr:col>
      <xdr:colOff>1066800</xdr:colOff>
      <xdr:row>28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0.17918</cdr:x>
      <cdr:y>0.14214</cdr:y>
    </cdr:from>
    <cdr:to>
      <cdr:x>0.64474</cdr:x>
      <cdr:y>0.23005</cdr:y>
    </cdr:to>
    <cdr:sp macro="" textlink="'Portage Creek'!$B$6">
      <cdr:nvSpPr>
        <cdr:cNvPr id="3" name="TextBox 2"/>
        <cdr:cNvSpPr txBox="1"/>
      </cdr:nvSpPr>
      <cdr:spPr>
        <a:xfrm xmlns:a="http://schemas.openxmlformats.org/drawingml/2006/main">
          <a:off x="800447" y="490122"/>
          <a:ext cx="2079761" cy="3031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B774F18-714E-4C73-9B64-A42A293EFF85}" type="TxLink">
            <a:rPr lang="en-US" sz="1000" b="0" i="0" u="none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pPr/>
            <a:t>Q = 149.5309(S-So)^1.9937</a:t>
          </a:fld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6</xdr:row>
      <xdr:rowOff>104775</xdr:rowOff>
    </xdr:from>
    <xdr:to>
      <xdr:col>8</xdr:col>
      <xdr:colOff>1066800</xdr:colOff>
      <xdr:row>28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H21\TroutCreekRatingCurv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low"/>
      <sheetName val="Q Graph"/>
      <sheetName val="Final Rating Curve"/>
      <sheetName val="Description"/>
      <sheetName val="s-q"/>
      <sheetName val="Survey summary"/>
      <sheetName val="Qs"/>
      <sheetName val="Velocity Correction"/>
      <sheetName val="QAQC Form"/>
      <sheetName val="Review Form"/>
      <sheetName val="Comment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5"/>
  <sheetViews>
    <sheetView tabSelected="1" workbookViewId="0">
      <selection activeCell="C30" sqref="C30"/>
    </sheetView>
  </sheetViews>
  <sheetFormatPr defaultRowHeight="12.75"/>
  <cols>
    <col min="1" max="1" width="9.140625" style="2"/>
    <col min="2" max="2" width="8.5703125" style="2" customWidth="1"/>
    <col min="3" max="4" width="9.140625" style="1"/>
    <col min="5" max="5" width="14.85546875" style="1" customWidth="1"/>
    <col min="6" max="8" width="9.140625" style="1"/>
    <col min="9" max="9" width="16.7109375" style="1" customWidth="1"/>
    <col min="10" max="16384" width="9.140625" style="1"/>
  </cols>
  <sheetData>
    <row r="1" spans="1:6">
      <c r="A1" s="14" t="s">
        <v>14</v>
      </c>
    </row>
    <row r="3" spans="1:6" ht="14.25">
      <c r="A3" s="9" t="s">
        <v>8</v>
      </c>
      <c r="B3" s="12">
        <v>1.3011190544892413</v>
      </c>
      <c r="C3" s="9" t="s">
        <v>7</v>
      </c>
      <c r="D3" s="13">
        <v>2.7311120784507814</v>
      </c>
      <c r="F3" s="15"/>
    </row>
    <row r="4" spans="1:6">
      <c r="A4" s="11" t="s">
        <v>6</v>
      </c>
      <c r="B4" s="12">
        <v>0</v>
      </c>
      <c r="C4" s="9"/>
      <c r="D4" s="9"/>
    </row>
    <row r="5" spans="1:6">
      <c r="A5" s="11" t="s">
        <v>5</v>
      </c>
      <c r="B5" s="10" t="str">
        <f>CONCATENATE("Q = 10^(",ROUND(B3,4),"log(S- ",ROUND(B4,4),")+",ROUND(D3,4),")")</f>
        <v>Q = 10^(1.3011log(S- 0)+2.7311)</v>
      </c>
      <c r="C5" s="9"/>
      <c r="D5" s="9"/>
    </row>
    <row r="6" spans="1:6">
      <c r="A6" s="11"/>
      <c r="B6" s="10" t="str">
        <f>CONCATENATE("Q = ",ROUND(10^D3,4),"(S-So)^",ROUND(B3,4))</f>
        <v>Q = 538.4087(S-So)^1.3011</v>
      </c>
      <c r="C6" s="9"/>
      <c r="D6" s="9"/>
    </row>
    <row r="7" spans="1:6">
      <c r="A7" s="2" t="s">
        <v>4</v>
      </c>
    </row>
    <row r="8" spans="1:6">
      <c r="A8" s="5" t="s">
        <v>2</v>
      </c>
      <c r="B8" s="5" t="s">
        <v>1</v>
      </c>
      <c r="C8" s="5" t="s">
        <v>0</v>
      </c>
    </row>
    <row r="9" spans="1:6">
      <c r="A9" s="5">
        <v>0.1</v>
      </c>
      <c r="B9" s="5">
        <f t="shared" ref="B9:B35" si="0">A9-$B$4</f>
        <v>0.1</v>
      </c>
      <c r="C9" s="6">
        <f t="shared" ref="C9" si="1">10^($B$3*LOG(A9-$B$4)+$D$3)</f>
        <v>26.914915703600837</v>
      </c>
    </row>
    <row r="10" spans="1:6">
      <c r="A10" s="5">
        <f>A9+0.1</f>
        <v>0.2</v>
      </c>
      <c r="B10" s="5">
        <f t="shared" si="0"/>
        <v>0.2</v>
      </c>
      <c r="C10" s="6">
        <f t="shared" ref="C10:C38" si="2">10^($B$3*LOG(A10-$B$4)+$D$3)</f>
        <v>66.323721546714324</v>
      </c>
    </row>
    <row r="11" spans="1:6">
      <c r="A11" s="5">
        <f t="shared" ref="A11:A38" si="3">A10+0.1</f>
        <v>0.30000000000000004</v>
      </c>
      <c r="B11" s="5">
        <f t="shared" si="0"/>
        <v>0.30000000000000004</v>
      </c>
      <c r="C11" s="6">
        <f t="shared" si="2"/>
        <v>112.4047281921638</v>
      </c>
    </row>
    <row r="12" spans="1:6" ht="12" customHeight="1">
      <c r="A12" s="5">
        <f t="shared" si="3"/>
        <v>0.4</v>
      </c>
      <c r="B12" s="5">
        <f t="shared" si="0"/>
        <v>0.4</v>
      </c>
      <c r="C12" s="6">
        <f t="shared" si="2"/>
        <v>163.43488080171045</v>
      </c>
    </row>
    <row r="13" spans="1:6">
      <c r="A13" s="5">
        <f t="shared" si="3"/>
        <v>0.5</v>
      </c>
      <c r="B13" s="5">
        <f t="shared" si="0"/>
        <v>0.5</v>
      </c>
      <c r="C13" s="6">
        <f t="shared" si="2"/>
        <v>218.49233961366753</v>
      </c>
    </row>
    <row r="14" spans="1:6">
      <c r="A14" s="5">
        <f t="shared" si="3"/>
        <v>0.6</v>
      </c>
      <c r="B14" s="5">
        <f t="shared" si="0"/>
        <v>0.6</v>
      </c>
      <c r="C14" s="6">
        <f t="shared" si="2"/>
        <v>276.98767387013498</v>
      </c>
    </row>
    <row r="15" spans="1:6">
      <c r="A15" s="5">
        <f t="shared" si="3"/>
        <v>0.7</v>
      </c>
      <c r="B15" s="5">
        <f t="shared" si="0"/>
        <v>0.7</v>
      </c>
      <c r="C15" s="6">
        <f t="shared" si="2"/>
        <v>338.5058564279426</v>
      </c>
    </row>
    <row r="16" spans="1:6">
      <c r="A16" s="5">
        <f t="shared" si="3"/>
        <v>0.79999999999999993</v>
      </c>
      <c r="B16" s="5">
        <f t="shared" si="0"/>
        <v>0.79999999999999993</v>
      </c>
      <c r="C16" s="6">
        <f t="shared" si="2"/>
        <v>402.73614989858191</v>
      </c>
    </row>
    <row r="17" spans="1:3">
      <c r="A17" s="5">
        <f t="shared" si="3"/>
        <v>0.89999999999999991</v>
      </c>
      <c r="B17" s="5">
        <f t="shared" si="0"/>
        <v>0.89999999999999991</v>
      </c>
      <c r="C17" s="6">
        <f t="shared" si="2"/>
        <v>469.43572326566238</v>
      </c>
    </row>
    <row r="18" spans="1:3">
      <c r="A18" s="5">
        <f t="shared" si="3"/>
        <v>0.99999999999999989</v>
      </c>
      <c r="B18" s="5">
        <f t="shared" si="0"/>
        <v>0.99999999999999989</v>
      </c>
      <c r="C18" s="6">
        <f t="shared" si="2"/>
        <v>538.4087118165595</v>
      </c>
    </row>
    <row r="19" spans="1:3">
      <c r="A19" s="5">
        <f t="shared" si="3"/>
        <v>1.0999999999999999</v>
      </c>
      <c r="B19" s="5">
        <f t="shared" si="0"/>
        <v>1.0999999999999999</v>
      </c>
      <c r="C19" s="6">
        <f t="shared" si="2"/>
        <v>609.49323534675159</v>
      </c>
    </row>
    <row r="20" spans="1:3">
      <c r="A20" s="5">
        <f t="shared" si="3"/>
        <v>1.2</v>
      </c>
      <c r="B20" s="5">
        <f t="shared" si="0"/>
        <v>1.2</v>
      </c>
      <c r="C20" s="6">
        <f t="shared" si="2"/>
        <v>682.55288465113711</v>
      </c>
    </row>
    <row r="21" spans="1:3">
      <c r="A21" s="5">
        <f t="shared" si="3"/>
        <v>1.3</v>
      </c>
      <c r="B21" s="5">
        <f t="shared" si="0"/>
        <v>1.3</v>
      </c>
      <c r="C21" s="6">
        <f t="shared" si="2"/>
        <v>757.47088640220784</v>
      </c>
    </row>
    <row r="22" spans="1:3">
      <c r="A22" s="5">
        <f t="shared" si="3"/>
        <v>1.4000000000000001</v>
      </c>
      <c r="B22" s="5">
        <f t="shared" si="0"/>
        <v>1.4000000000000001</v>
      </c>
      <c r="C22" s="6">
        <f t="shared" si="2"/>
        <v>834.1459587278315</v>
      </c>
    </row>
    <row r="23" spans="1:3">
      <c r="A23" s="5">
        <f t="shared" si="3"/>
        <v>1.5000000000000002</v>
      </c>
      <c r="B23" s="5">
        <f t="shared" si="0"/>
        <v>1.5000000000000002</v>
      </c>
      <c r="C23" s="6">
        <f t="shared" si="2"/>
        <v>912.48927980326175</v>
      </c>
    </row>
    <row r="24" spans="1:3">
      <c r="A24" s="5">
        <f t="shared" si="3"/>
        <v>1.6000000000000003</v>
      </c>
      <c r="B24" s="5">
        <f t="shared" si="0"/>
        <v>1.6000000000000003</v>
      </c>
      <c r="C24" s="6">
        <f t="shared" si="2"/>
        <v>992.42221513239986</v>
      </c>
    </row>
    <row r="25" spans="1:3">
      <c r="A25" s="5">
        <f t="shared" si="3"/>
        <v>1.7000000000000004</v>
      </c>
      <c r="B25" s="5">
        <f t="shared" si="0"/>
        <v>1.7000000000000004</v>
      </c>
      <c r="C25" s="6">
        <f t="shared" si="2"/>
        <v>1073.8745774150484</v>
      </c>
    </row>
    <row r="26" spans="1:3">
      <c r="A26" s="5">
        <f t="shared" si="3"/>
        <v>1.8000000000000005</v>
      </c>
      <c r="B26" s="5">
        <f t="shared" si="0"/>
        <v>1.8000000000000005</v>
      </c>
      <c r="C26" s="6">
        <f t="shared" si="2"/>
        <v>1156.7832697981237</v>
      </c>
    </row>
    <row r="27" spans="1:3">
      <c r="A27" s="5">
        <f t="shared" si="3"/>
        <v>1.9000000000000006</v>
      </c>
      <c r="B27" s="5">
        <f t="shared" si="0"/>
        <v>1.9000000000000006</v>
      </c>
      <c r="C27" s="6">
        <f t="shared" si="2"/>
        <v>1241.091211179174</v>
      </c>
    </row>
    <row r="28" spans="1:3">
      <c r="A28" s="5">
        <f t="shared" si="3"/>
        <v>2.0000000000000004</v>
      </c>
      <c r="B28" s="5">
        <f t="shared" si="0"/>
        <v>2.0000000000000004</v>
      </c>
      <c r="C28" s="6">
        <f t="shared" si="2"/>
        <v>1326.7464730000709</v>
      </c>
    </row>
    <row r="29" spans="1:3">
      <c r="A29" s="5">
        <f t="shared" si="3"/>
        <v>2.1000000000000005</v>
      </c>
      <c r="B29" s="5">
        <f t="shared" si="0"/>
        <v>2.1000000000000005</v>
      </c>
      <c r="C29" s="6">
        <f t="shared" si="2"/>
        <v>1413.701577305997</v>
      </c>
    </row>
    <row r="30" spans="1:3">
      <c r="A30" s="5">
        <f t="shared" si="3"/>
        <v>2.2000000000000006</v>
      </c>
      <c r="B30" s="5">
        <f t="shared" si="0"/>
        <v>2.2000000000000006</v>
      </c>
      <c r="C30" s="6">
        <f t="shared" si="2"/>
        <v>1501.9129196208421</v>
      </c>
    </row>
    <row r="31" spans="1:3">
      <c r="A31" s="5">
        <f t="shared" si="3"/>
        <v>2.3000000000000007</v>
      </c>
      <c r="B31" s="5">
        <f t="shared" si="0"/>
        <v>2.3000000000000007</v>
      </c>
      <c r="C31" s="6">
        <f t="shared" si="2"/>
        <v>1591.3402897267431</v>
      </c>
    </row>
    <row r="32" spans="1:3">
      <c r="A32" s="5">
        <f t="shared" si="3"/>
        <v>2.4000000000000008</v>
      </c>
      <c r="B32" s="5">
        <f t="shared" si="0"/>
        <v>2.4000000000000008</v>
      </c>
      <c r="C32" s="6">
        <f t="shared" si="2"/>
        <v>1681.9464701668094</v>
      </c>
    </row>
    <row r="33" spans="1:4">
      <c r="A33" s="5">
        <f t="shared" si="3"/>
        <v>2.5000000000000009</v>
      </c>
      <c r="B33" s="5">
        <f t="shared" si="0"/>
        <v>2.5000000000000009</v>
      </c>
      <c r="C33" s="6">
        <f t="shared" si="2"/>
        <v>1773.6968971248716</v>
      </c>
    </row>
    <row r="34" spans="1:4">
      <c r="A34" s="5">
        <f t="shared" si="3"/>
        <v>2.600000000000001</v>
      </c>
      <c r="B34" s="5">
        <f t="shared" si="0"/>
        <v>2.600000000000001</v>
      </c>
      <c r="C34" s="6">
        <f t="shared" si="2"/>
        <v>1866.5593718638941</v>
      </c>
    </row>
    <row r="35" spans="1:4">
      <c r="A35" s="5">
        <f t="shared" si="3"/>
        <v>2.7000000000000011</v>
      </c>
      <c r="B35" s="5">
        <f t="shared" si="0"/>
        <v>2.7000000000000011</v>
      </c>
      <c r="C35" s="6">
        <f t="shared" si="2"/>
        <v>1960.5038135159075</v>
      </c>
    </row>
    <row r="36" spans="1:4">
      <c r="A36" s="5">
        <f t="shared" si="3"/>
        <v>2.8000000000000012</v>
      </c>
      <c r="B36" s="5">
        <f>A36-$B$4</f>
        <v>2.8000000000000012</v>
      </c>
      <c r="C36" s="6">
        <f t="shared" si="2"/>
        <v>2055.5020459744628</v>
      </c>
    </row>
    <row r="37" spans="1:4">
      <c r="A37" s="5">
        <f t="shared" si="3"/>
        <v>2.9000000000000012</v>
      </c>
      <c r="B37" s="5">
        <f t="shared" ref="B37:B38" si="4">A37-$B$4</f>
        <v>2.9000000000000012</v>
      </c>
      <c r="C37" s="6">
        <f t="shared" si="2"/>
        <v>2151.5276131268124</v>
      </c>
    </row>
    <row r="38" spans="1:4">
      <c r="A38" s="5">
        <f t="shared" si="3"/>
        <v>3.0000000000000013</v>
      </c>
      <c r="B38" s="5">
        <f t="shared" si="4"/>
        <v>3.0000000000000013</v>
      </c>
      <c r="C38" s="6">
        <f t="shared" si="2"/>
        <v>2248.5556178032825</v>
      </c>
    </row>
    <row r="39" spans="1:4">
      <c r="A39" s="5"/>
      <c r="B39" s="6"/>
    </row>
    <row r="40" spans="1:4">
      <c r="A40" s="2" t="s">
        <v>3</v>
      </c>
    </row>
    <row r="41" spans="1:4">
      <c r="A41" s="5" t="s">
        <v>2</v>
      </c>
      <c r="B41" s="5" t="s">
        <v>1</v>
      </c>
      <c r="C41" s="5" t="s">
        <v>0</v>
      </c>
      <c r="D41" s="8"/>
    </row>
    <row r="42" spans="1:4">
      <c r="A42" s="5">
        <v>1.1000000000000001</v>
      </c>
      <c r="B42" s="5">
        <f t="shared" ref="B42:B46" si="5">A42-$B$4</f>
        <v>1.1000000000000001</v>
      </c>
      <c r="C42" s="6">
        <v>614.29999999999995</v>
      </c>
    </row>
    <row r="43" spans="1:4">
      <c r="A43" s="5">
        <v>1.85</v>
      </c>
      <c r="B43" s="5">
        <f t="shared" si="5"/>
        <v>1.85</v>
      </c>
      <c r="C43" s="6">
        <v>1107</v>
      </c>
    </row>
    <row r="44" spans="1:4">
      <c r="A44" s="5">
        <v>2.0499999999999998</v>
      </c>
      <c r="B44" s="5">
        <f t="shared" si="5"/>
        <v>2.0499999999999998</v>
      </c>
      <c r="C44" s="6">
        <v>1450</v>
      </c>
    </row>
    <row r="45" spans="1:4">
      <c r="A45" s="5">
        <v>2.16</v>
      </c>
      <c r="B45" s="5">
        <f t="shared" si="5"/>
        <v>2.16</v>
      </c>
      <c r="C45" s="6">
        <v>1472</v>
      </c>
    </row>
    <row r="46" spans="1:4">
      <c r="A46" s="5">
        <v>1.65</v>
      </c>
      <c r="B46" s="5">
        <f t="shared" si="5"/>
        <v>1.65</v>
      </c>
      <c r="C46" s="6">
        <v>1028</v>
      </c>
    </row>
    <row r="47" spans="1:4">
      <c r="A47" s="5"/>
      <c r="B47" s="5"/>
      <c r="C47" s="6"/>
    </row>
    <row r="48" spans="1:4">
      <c r="A48" s="5"/>
      <c r="B48" s="5"/>
      <c r="C48" s="6"/>
      <c r="D48" s="7"/>
    </row>
    <row r="49" spans="1:4">
      <c r="A49" s="5"/>
      <c r="B49" s="5"/>
      <c r="C49" s="6"/>
      <c r="D49" s="7"/>
    </row>
    <row r="50" spans="1:4">
      <c r="A50" s="5"/>
      <c r="B50" s="5"/>
      <c r="C50" s="6"/>
      <c r="D50" s="7"/>
    </row>
    <row r="51" spans="1:4">
      <c r="A51" s="5"/>
      <c r="B51" s="5"/>
      <c r="C51" s="6"/>
    </row>
    <row r="52" spans="1:4">
      <c r="A52" s="4"/>
      <c r="B52" s="5"/>
      <c r="C52" s="3"/>
    </row>
    <row r="53" spans="1:4">
      <c r="A53" s="4"/>
      <c r="B53" s="5"/>
      <c r="C53" s="3"/>
    </row>
    <row r="54" spans="1:4">
      <c r="A54" s="4"/>
      <c r="B54" s="4"/>
      <c r="C54" s="3"/>
    </row>
    <row r="55" spans="1:4">
      <c r="A55" s="4"/>
      <c r="B55" s="4"/>
      <c r="C55" s="3"/>
    </row>
  </sheetData>
  <pageMargins left="0.5" right="0.5" top="1" bottom="0.5" header="0.5" footer="0.5"/>
  <pageSetup orientation="portrait" useFirstPageNumber="1" r:id="rId1"/>
  <headerFooter alignWithMargins="0">
    <oddHeader>&amp;RSusitna Tributary Gaging 
Appendix A</oddHeader>
    <oddFooter>&amp;CA-&amp;P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55"/>
  <sheetViews>
    <sheetView workbookViewId="0">
      <selection activeCell="C30" sqref="C30"/>
    </sheetView>
  </sheetViews>
  <sheetFormatPr defaultRowHeight="12.75"/>
  <cols>
    <col min="1" max="1" width="9.140625" style="2"/>
    <col min="2" max="2" width="8.5703125" style="2" customWidth="1"/>
    <col min="3" max="4" width="9.140625" style="1"/>
    <col min="5" max="5" width="14.85546875" style="1" customWidth="1"/>
    <col min="6" max="8" width="9.140625" style="1"/>
    <col min="9" max="9" width="16.7109375" style="1" customWidth="1"/>
    <col min="10" max="16384" width="9.140625" style="1"/>
  </cols>
  <sheetData>
    <row r="1" spans="1:6">
      <c r="A1" s="14" t="s">
        <v>9</v>
      </c>
    </row>
    <row r="3" spans="1:6" ht="14.25">
      <c r="A3" s="9" t="s">
        <v>8</v>
      </c>
      <c r="B3" s="12">
        <v>1.1344885521309143</v>
      </c>
      <c r="C3" s="9" t="s">
        <v>7</v>
      </c>
      <c r="D3" s="13">
        <v>1.9817891504005574</v>
      </c>
      <c r="F3" s="15"/>
    </row>
    <row r="4" spans="1:6">
      <c r="A4" s="11" t="s">
        <v>6</v>
      </c>
      <c r="B4" s="12">
        <v>1.46</v>
      </c>
      <c r="C4" s="9"/>
      <c r="D4" s="9"/>
    </row>
    <row r="5" spans="1:6">
      <c r="A5" s="11" t="s">
        <v>5</v>
      </c>
      <c r="B5" s="10" t="str">
        <f>CONCATENATE("Q = 10^(",ROUND(B3,4),"log(S- ",ROUND(B4,4),")+",ROUND(D3,4),")")</f>
        <v>Q = 10^(1.1345log(S- 1.46)+1.9818)</v>
      </c>
      <c r="C5" s="9"/>
      <c r="D5" s="9"/>
    </row>
    <row r="6" spans="1:6">
      <c r="A6" s="11"/>
      <c r="B6" s="10" t="str">
        <f>CONCATENATE("Q = ",ROUND(10^D3,4),"(S-So)^",ROUND(B3,4))</f>
        <v>Q = 95.8935(S-So)^1.1345</v>
      </c>
      <c r="C6" s="9"/>
      <c r="D6" s="9"/>
    </row>
    <row r="7" spans="1:6">
      <c r="A7" s="2" t="s">
        <v>4</v>
      </c>
    </row>
    <row r="8" spans="1:6">
      <c r="A8" s="5" t="s">
        <v>2</v>
      </c>
      <c r="B8" s="5" t="s">
        <v>1</v>
      </c>
      <c r="C8" s="5" t="s">
        <v>0</v>
      </c>
    </row>
    <row r="9" spans="1:6">
      <c r="A9" s="5">
        <v>1.5</v>
      </c>
      <c r="B9" s="5">
        <f t="shared" ref="B9:B24" si="0">A9-$B$4</f>
        <v>4.0000000000000036E-2</v>
      </c>
      <c r="C9" s="6">
        <f>10^($B$3*LOG(A9-$B$4)+$D$3)</f>
        <v>2.4879532415863954</v>
      </c>
    </row>
    <row r="10" spans="1:6">
      <c r="A10" s="5">
        <f t="shared" ref="A10:A24" si="1">A9+0.1</f>
        <v>1.6</v>
      </c>
      <c r="B10" s="5">
        <f t="shared" si="0"/>
        <v>0.14000000000000012</v>
      </c>
      <c r="C10" s="6">
        <f t="shared" ref="C10:C24" si="2">10^($B$3*LOG(A10-$B$4)+$D$3)</f>
        <v>10.305787466822288</v>
      </c>
    </row>
    <row r="11" spans="1:6">
      <c r="A11" s="5">
        <f t="shared" si="1"/>
        <v>1.7000000000000002</v>
      </c>
      <c r="B11" s="5">
        <f t="shared" si="0"/>
        <v>0.24000000000000021</v>
      </c>
      <c r="C11" s="6">
        <f t="shared" si="2"/>
        <v>18.995288735645136</v>
      </c>
    </row>
    <row r="12" spans="1:6" ht="12" customHeight="1">
      <c r="A12" s="5">
        <f t="shared" si="1"/>
        <v>1.8000000000000003</v>
      </c>
      <c r="B12" s="5">
        <f t="shared" si="0"/>
        <v>0.3400000000000003</v>
      </c>
      <c r="C12" s="6">
        <f t="shared" si="2"/>
        <v>28.200534859551816</v>
      </c>
    </row>
    <row r="13" spans="1:6">
      <c r="A13" s="5">
        <f t="shared" si="1"/>
        <v>1.9000000000000004</v>
      </c>
      <c r="B13" s="5">
        <f t="shared" si="0"/>
        <v>0.44000000000000039</v>
      </c>
      <c r="C13" s="6">
        <f t="shared" si="2"/>
        <v>37.782465423821144</v>
      </c>
    </row>
    <row r="14" spans="1:6">
      <c r="A14" s="5">
        <f t="shared" si="1"/>
        <v>2.0000000000000004</v>
      </c>
      <c r="B14" s="5">
        <f t="shared" si="0"/>
        <v>0.54000000000000048</v>
      </c>
      <c r="C14" s="6">
        <f t="shared" si="2"/>
        <v>47.664268732328026</v>
      </c>
    </row>
    <row r="15" spans="1:6">
      <c r="A15" s="5">
        <f t="shared" si="1"/>
        <v>2.1000000000000005</v>
      </c>
      <c r="B15" s="5">
        <f t="shared" si="0"/>
        <v>0.64000000000000057</v>
      </c>
      <c r="C15" s="6">
        <f t="shared" si="2"/>
        <v>57.796634438420398</v>
      </c>
    </row>
    <row r="16" spans="1:6">
      <c r="A16" s="5">
        <f t="shared" si="1"/>
        <v>2.2000000000000006</v>
      </c>
      <c r="B16" s="5">
        <f t="shared" si="0"/>
        <v>0.74000000000000066</v>
      </c>
      <c r="C16" s="6">
        <f t="shared" si="2"/>
        <v>68.14500589716684</v>
      </c>
    </row>
    <row r="17" spans="1:4">
      <c r="A17" s="5">
        <f t="shared" si="1"/>
        <v>2.3000000000000007</v>
      </c>
      <c r="B17" s="5">
        <f t="shared" si="0"/>
        <v>0.84000000000000075</v>
      </c>
      <c r="C17" s="6">
        <f t="shared" si="2"/>
        <v>78.683716923738729</v>
      </c>
    </row>
    <row r="18" spans="1:4">
      <c r="A18" s="5">
        <f t="shared" si="1"/>
        <v>2.4000000000000008</v>
      </c>
      <c r="B18" s="5">
        <f t="shared" si="0"/>
        <v>0.94000000000000083</v>
      </c>
      <c r="C18" s="6">
        <f t="shared" si="2"/>
        <v>89.392896183983922</v>
      </c>
    </row>
    <row r="19" spans="1:4">
      <c r="A19" s="5">
        <f t="shared" si="1"/>
        <v>2.5000000000000009</v>
      </c>
      <c r="B19" s="5">
        <f t="shared" si="0"/>
        <v>1.0400000000000009</v>
      </c>
      <c r="C19" s="6">
        <f t="shared" si="2"/>
        <v>100.25667076287506</v>
      </c>
    </row>
    <row r="20" spans="1:4">
      <c r="A20" s="5">
        <f t="shared" si="1"/>
        <v>2.600000000000001</v>
      </c>
      <c r="B20" s="5">
        <f t="shared" si="0"/>
        <v>1.140000000000001</v>
      </c>
      <c r="C20" s="6">
        <f t="shared" si="2"/>
        <v>111.26204878589101</v>
      </c>
    </row>
    <row r="21" spans="1:4">
      <c r="A21" s="5">
        <f t="shared" si="1"/>
        <v>2.7000000000000011</v>
      </c>
      <c r="B21" s="5">
        <f t="shared" si="0"/>
        <v>1.2400000000000011</v>
      </c>
      <c r="C21" s="6">
        <f t="shared" si="2"/>
        <v>122.39818637590996</v>
      </c>
    </row>
    <row r="22" spans="1:4">
      <c r="A22" s="5">
        <f t="shared" si="1"/>
        <v>2.8000000000000012</v>
      </c>
      <c r="B22" s="5">
        <f t="shared" si="0"/>
        <v>1.3400000000000012</v>
      </c>
      <c r="C22" s="6">
        <f t="shared" si="2"/>
        <v>133.65588596629658</v>
      </c>
    </row>
    <row r="23" spans="1:4">
      <c r="A23" s="5">
        <f t="shared" si="1"/>
        <v>2.9000000000000012</v>
      </c>
      <c r="B23" s="5">
        <f t="shared" si="0"/>
        <v>1.4400000000000013</v>
      </c>
      <c r="C23" s="6">
        <f t="shared" si="2"/>
        <v>145.02724091408408</v>
      </c>
    </row>
    <row r="24" spans="1:4">
      <c r="A24" s="5">
        <f t="shared" si="1"/>
        <v>3.0000000000000013</v>
      </c>
      <c r="B24" s="5">
        <f t="shared" si="0"/>
        <v>1.5400000000000014</v>
      </c>
      <c r="C24" s="6">
        <f t="shared" si="2"/>
        <v>156.50537643632842</v>
      </c>
    </row>
    <row r="25" spans="1:4">
      <c r="A25" s="5"/>
      <c r="B25" s="5"/>
      <c r="C25" s="6"/>
    </row>
    <row r="26" spans="1:4">
      <c r="A26" s="5"/>
      <c r="B26" s="5"/>
      <c r="C26" s="6"/>
    </row>
    <row r="27" spans="1:4">
      <c r="A27" s="5"/>
      <c r="B27" s="5"/>
      <c r="C27" s="6"/>
    </row>
    <row r="28" spans="1:4">
      <c r="A28" s="5"/>
      <c r="B28" s="5"/>
      <c r="C28" s="6"/>
    </row>
    <row r="29" spans="1:4">
      <c r="A29" s="5"/>
      <c r="B29" s="5"/>
      <c r="C29" s="6"/>
    </row>
    <row r="30" spans="1:4">
      <c r="A30" s="5"/>
      <c r="B30" s="6"/>
    </row>
    <row r="31" spans="1:4">
      <c r="A31" s="2" t="s">
        <v>3</v>
      </c>
    </row>
    <row r="32" spans="1:4">
      <c r="A32" s="5" t="s">
        <v>2</v>
      </c>
      <c r="B32" s="5" t="s">
        <v>1</v>
      </c>
      <c r="C32" s="5" t="s">
        <v>0</v>
      </c>
      <c r="D32" s="8"/>
    </row>
    <row r="33" spans="1:4">
      <c r="A33" s="5">
        <v>1.85</v>
      </c>
      <c r="B33" s="5">
        <f t="shared" ref="B33:B37" si="3">A33-$B$4</f>
        <v>0.39000000000000012</v>
      </c>
      <c r="C33" s="6">
        <v>35.1</v>
      </c>
    </row>
    <row r="34" spans="1:4">
      <c r="A34" s="5">
        <v>1.76</v>
      </c>
      <c r="B34" s="5">
        <f t="shared" si="3"/>
        <v>0.30000000000000004</v>
      </c>
      <c r="C34" s="6">
        <v>23.9</v>
      </c>
    </row>
    <row r="35" spans="1:4">
      <c r="A35" s="5">
        <v>2.33</v>
      </c>
      <c r="B35" s="5">
        <f t="shared" si="3"/>
        <v>0.87000000000000011</v>
      </c>
      <c r="C35" s="6">
        <v>82.3</v>
      </c>
    </row>
    <row r="36" spans="1:4">
      <c r="A36" s="5">
        <v>1.9</v>
      </c>
      <c r="B36" s="5">
        <f t="shared" si="3"/>
        <v>0.43999999999999995</v>
      </c>
      <c r="C36" s="6">
        <v>37.200000000000003</v>
      </c>
    </row>
    <row r="37" spans="1:4">
      <c r="A37" s="5">
        <v>1.97</v>
      </c>
      <c r="B37" s="5">
        <f t="shared" si="3"/>
        <v>0.51</v>
      </c>
      <c r="C37" s="6">
        <v>43.3</v>
      </c>
    </row>
    <row r="38" spans="1:4">
      <c r="A38" s="5"/>
      <c r="B38" s="5"/>
      <c r="C38" s="6"/>
    </row>
    <row r="39" spans="1:4">
      <c r="A39" s="5"/>
      <c r="B39" s="5"/>
      <c r="C39" s="6"/>
    </row>
    <row r="40" spans="1:4">
      <c r="A40" s="5"/>
      <c r="B40" s="5"/>
      <c r="C40" s="6"/>
    </row>
    <row r="41" spans="1:4">
      <c r="A41" s="5"/>
      <c r="B41" s="5"/>
      <c r="C41" s="6"/>
    </row>
    <row r="42" spans="1:4">
      <c r="A42" s="5"/>
      <c r="B42" s="5"/>
      <c r="C42" s="6"/>
    </row>
    <row r="43" spans="1:4">
      <c r="A43" s="5"/>
      <c r="B43" s="5"/>
      <c r="C43" s="6"/>
    </row>
    <row r="44" spans="1:4">
      <c r="A44" s="5"/>
      <c r="B44" s="5"/>
      <c r="C44" s="6"/>
    </row>
    <row r="45" spans="1:4">
      <c r="A45" s="5"/>
      <c r="B45" s="5"/>
      <c r="C45" s="6"/>
    </row>
    <row r="46" spans="1:4">
      <c r="A46" s="5"/>
      <c r="B46" s="5"/>
      <c r="C46" s="6"/>
    </row>
    <row r="47" spans="1:4">
      <c r="A47" s="5"/>
      <c r="B47" s="5"/>
      <c r="C47" s="6"/>
    </row>
    <row r="48" spans="1:4">
      <c r="A48" s="5"/>
      <c r="B48" s="5"/>
      <c r="C48" s="6"/>
      <c r="D48" s="7"/>
    </row>
    <row r="49" spans="1:4">
      <c r="A49" s="5"/>
      <c r="B49" s="5"/>
      <c r="C49" s="6"/>
      <c r="D49" s="7"/>
    </row>
    <row r="50" spans="1:4">
      <c r="A50" s="5"/>
      <c r="B50" s="5"/>
      <c r="C50" s="6"/>
      <c r="D50" s="7"/>
    </row>
    <row r="51" spans="1:4">
      <c r="A51" s="5"/>
      <c r="B51" s="5"/>
      <c r="C51" s="6"/>
    </row>
    <row r="52" spans="1:4">
      <c r="A52" s="4"/>
      <c r="B52" s="5"/>
      <c r="C52" s="3"/>
    </row>
    <row r="53" spans="1:4">
      <c r="A53" s="4"/>
      <c r="B53" s="5"/>
      <c r="C53" s="3"/>
    </row>
    <row r="54" spans="1:4">
      <c r="A54" s="4"/>
      <c r="B54" s="4"/>
      <c r="C54" s="3"/>
    </row>
    <row r="55" spans="1:4">
      <c r="A55" s="4"/>
      <c r="B55" s="4"/>
      <c r="C55" s="3"/>
    </row>
  </sheetData>
  <pageMargins left="0.5" right="0.5" top="1" bottom="0.5" header="0.5" footer="0.5"/>
  <pageSetup firstPageNumber="10" orientation="portrait" useFirstPageNumber="1" r:id="rId1"/>
  <headerFooter alignWithMargins="0">
    <oddHeader>&amp;RSusitna Tributary Gaging 
Appendix A</oddHeader>
    <oddFooter>&amp;CA-&amp;P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49"/>
  <sheetViews>
    <sheetView workbookViewId="0">
      <selection activeCell="L6" sqref="L6"/>
    </sheetView>
  </sheetViews>
  <sheetFormatPr defaultRowHeight="12.75"/>
  <cols>
    <col min="1" max="1" width="9.140625" style="2"/>
    <col min="2" max="2" width="8.5703125" style="2" customWidth="1"/>
    <col min="3" max="4" width="9.140625" style="1"/>
    <col min="5" max="5" width="14.85546875" style="1" customWidth="1"/>
    <col min="6" max="8" width="9.140625" style="1"/>
    <col min="9" max="9" width="16.7109375" style="1" customWidth="1"/>
    <col min="10" max="16384" width="9.140625" style="1"/>
  </cols>
  <sheetData>
    <row r="1" spans="1:6">
      <c r="A1" s="14" t="s">
        <v>17</v>
      </c>
    </row>
    <row r="3" spans="1:6" ht="14.25">
      <c r="A3" s="9" t="s">
        <v>8</v>
      </c>
      <c r="B3" s="12">
        <v>2.4191680026899283</v>
      </c>
      <c r="C3" s="9" t="s">
        <v>7</v>
      </c>
      <c r="D3" s="13">
        <v>1.9288992309006237</v>
      </c>
      <c r="F3" s="15"/>
    </row>
    <row r="4" spans="1:6">
      <c r="A4" s="11" t="s">
        <v>6</v>
      </c>
      <c r="B4" s="12">
        <v>0.02</v>
      </c>
      <c r="C4" s="9"/>
      <c r="D4" s="9"/>
    </row>
    <row r="5" spans="1:6">
      <c r="A5" s="11" t="s">
        <v>5</v>
      </c>
      <c r="B5" s="10" t="str">
        <f>CONCATENATE("Q = 10^(",ROUND(B3,4),"log(S- ",ROUND(B4,4),")+",ROUND(D3,4),")")</f>
        <v>Q = 10^(2.4192log(S- 0.02)+1.9289)</v>
      </c>
      <c r="C5" s="9"/>
      <c r="D5" s="9"/>
    </row>
    <row r="6" spans="1:6">
      <c r="A6" s="11"/>
      <c r="B6" s="10" t="str">
        <f>CONCATENATE("Q = ",ROUND(10^D3,4),"(S-So)^",ROUND(B3,4))</f>
        <v>Q = 84.8983(S-So)^2.4192</v>
      </c>
      <c r="C6" s="9"/>
      <c r="D6" s="9"/>
    </row>
    <row r="7" spans="1:6">
      <c r="A7" s="2" t="s">
        <v>4</v>
      </c>
    </row>
    <row r="8" spans="1:6">
      <c r="A8" s="5" t="s">
        <v>2</v>
      </c>
      <c r="B8" s="5" t="s">
        <v>1</v>
      </c>
      <c r="C8" s="5" t="s">
        <v>0</v>
      </c>
    </row>
    <row r="9" spans="1:6">
      <c r="A9" s="5">
        <v>0.3</v>
      </c>
      <c r="B9" s="5">
        <f t="shared" ref="B9:B35" si="0">A9-$B$4</f>
        <v>0.27999999999999997</v>
      </c>
      <c r="C9" s="6">
        <f t="shared" ref="C9:C36" si="1">10^($B$3*LOG(A9-$B$4)+$D$3)</f>
        <v>3.9037466970198111</v>
      </c>
    </row>
    <row r="10" spans="1:6">
      <c r="A10" s="5">
        <f>A9+0.1</f>
        <v>0.4</v>
      </c>
      <c r="B10" s="5">
        <f t="shared" si="0"/>
        <v>0.38</v>
      </c>
      <c r="C10" s="6">
        <f t="shared" si="1"/>
        <v>8.1719397052277536</v>
      </c>
    </row>
    <row r="11" spans="1:6">
      <c r="A11" s="5">
        <f t="shared" ref="A11:A36" si="2">A10+0.1</f>
        <v>0.5</v>
      </c>
      <c r="B11" s="5">
        <f t="shared" si="0"/>
        <v>0.48</v>
      </c>
      <c r="C11" s="6">
        <f t="shared" si="1"/>
        <v>14.38030945160865</v>
      </c>
    </row>
    <row r="12" spans="1:6" ht="12" customHeight="1">
      <c r="A12" s="5">
        <f t="shared" si="2"/>
        <v>0.6</v>
      </c>
      <c r="B12" s="5">
        <f t="shared" si="0"/>
        <v>0.57999999999999996</v>
      </c>
      <c r="C12" s="6">
        <f t="shared" si="1"/>
        <v>22.729600502641155</v>
      </c>
    </row>
    <row r="13" spans="1:6">
      <c r="A13" s="5">
        <f t="shared" si="2"/>
        <v>0.7</v>
      </c>
      <c r="B13" s="5">
        <f t="shared" si="0"/>
        <v>0.67999999999999994</v>
      </c>
      <c r="C13" s="6">
        <f t="shared" si="1"/>
        <v>33.397207260815428</v>
      </c>
    </row>
    <row r="14" spans="1:6">
      <c r="A14" s="5">
        <f t="shared" si="2"/>
        <v>0.79999999999999993</v>
      </c>
      <c r="B14" s="5">
        <f t="shared" si="0"/>
        <v>0.77999999999999992</v>
      </c>
      <c r="C14" s="6">
        <f t="shared" si="1"/>
        <v>46.543382965014857</v>
      </c>
    </row>
    <row r="15" spans="1:6">
      <c r="A15" s="5">
        <f t="shared" si="2"/>
        <v>0.89999999999999991</v>
      </c>
      <c r="B15" s="5">
        <f t="shared" si="0"/>
        <v>0.87999999999999989</v>
      </c>
      <c r="C15" s="6">
        <f t="shared" si="1"/>
        <v>62.315127474712192</v>
      </c>
    </row>
    <row r="16" spans="1:6">
      <c r="A16" s="5">
        <f t="shared" si="2"/>
        <v>0.99999999999999989</v>
      </c>
      <c r="B16" s="5">
        <f t="shared" si="0"/>
        <v>0.97999999999999987</v>
      </c>
      <c r="C16" s="6">
        <f t="shared" si="1"/>
        <v>80.848810367791415</v>
      </c>
    </row>
    <row r="17" spans="1:3">
      <c r="A17" s="5">
        <f t="shared" si="2"/>
        <v>1.0999999999999999</v>
      </c>
      <c r="B17" s="5">
        <f t="shared" si="0"/>
        <v>1.0799999999999998</v>
      </c>
      <c r="C17" s="6">
        <f t="shared" si="1"/>
        <v>102.27203808875144</v>
      </c>
    </row>
    <row r="18" spans="1:3">
      <c r="A18" s="5">
        <f t="shared" si="2"/>
        <v>1.2</v>
      </c>
      <c r="B18" s="5">
        <f t="shared" si="0"/>
        <v>1.18</v>
      </c>
      <c r="C18" s="6">
        <f t="shared" si="1"/>
        <v>126.70503784172388</v>
      </c>
    </row>
    <row r="19" spans="1:3">
      <c r="A19" s="5">
        <f t="shared" si="2"/>
        <v>1.3</v>
      </c>
      <c r="B19" s="5">
        <f t="shared" si="0"/>
        <v>1.28</v>
      </c>
      <c r="C19" s="6">
        <f t="shared" si="1"/>
        <v>154.26171632591326</v>
      </c>
    </row>
    <row r="20" spans="1:3">
      <c r="A20" s="5">
        <f t="shared" si="2"/>
        <v>1.4000000000000001</v>
      </c>
      <c r="B20" s="5">
        <f t="shared" si="0"/>
        <v>1.3800000000000001</v>
      </c>
      <c r="C20" s="6">
        <f t="shared" si="1"/>
        <v>185.05049066287549</v>
      </c>
    </row>
    <row r="21" spans="1:3">
      <c r="A21" s="5">
        <f t="shared" si="2"/>
        <v>1.5000000000000002</v>
      </c>
      <c r="B21" s="5">
        <f t="shared" si="0"/>
        <v>1.4800000000000002</v>
      </c>
      <c r="C21" s="6">
        <f t="shared" si="1"/>
        <v>219.17495439852442</v>
      </c>
    </row>
    <row r="22" spans="1:3">
      <c r="A22" s="5">
        <f t="shared" si="2"/>
        <v>1.6000000000000003</v>
      </c>
      <c r="B22" s="5">
        <f t="shared" si="0"/>
        <v>1.5800000000000003</v>
      </c>
      <c r="C22" s="6">
        <f t="shared" si="1"/>
        <v>256.73442081658447</v>
      </c>
    </row>
    <row r="23" spans="1:3">
      <c r="A23" s="5">
        <f t="shared" si="2"/>
        <v>1.7000000000000004</v>
      </c>
      <c r="B23" s="5">
        <f t="shared" si="0"/>
        <v>1.6800000000000004</v>
      </c>
      <c r="C23" s="6">
        <f t="shared" si="1"/>
        <v>297.82437287000215</v>
      </c>
    </row>
    <row r="24" spans="1:3">
      <c r="A24" s="5">
        <f t="shared" si="2"/>
        <v>1.8000000000000005</v>
      </c>
      <c r="B24" s="5">
        <f t="shared" si="0"/>
        <v>1.7800000000000005</v>
      </c>
      <c r="C24" s="6">
        <f t="shared" si="1"/>
        <v>342.53684063210932</v>
      </c>
    </row>
    <row r="25" spans="1:3">
      <c r="A25" s="5">
        <f t="shared" si="2"/>
        <v>1.9000000000000006</v>
      </c>
      <c r="B25" s="5">
        <f t="shared" si="0"/>
        <v>1.8800000000000006</v>
      </c>
      <c r="C25" s="6">
        <f t="shared" si="1"/>
        <v>390.96072153087164</v>
      </c>
    </row>
    <row r="26" spans="1:3">
      <c r="A26" s="5">
        <f t="shared" si="2"/>
        <v>2.0000000000000004</v>
      </c>
      <c r="B26" s="5">
        <f t="shared" si="0"/>
        <v>1.9800000000000004</v>
      </c>
      <c r="C26" s="6">
        <f t="shared" si="1"/>
        <v>443.18205474265659</v>
      </c>
    </row>
    <row r="27" spans="1:3">
      <c r="A27" s="5">
        <f t="shared" si="2"/>
        <v>2.1000000000000005</v>
      </c>
      <c r="B27" s="5">
        <f t="shared" si="0"/>
        <v>2.0800000000000005</v>
      </c>
      <c r="C27" s="6">
        <f t="shared" si="1"/>
        <v>499.28425837834118</v>
      </c>
    </row>
    <row r="28" spans="1:3">
      <c r="A28" s="5">
        <f t="shared" si="2"/>
        <v>2.2000000000000006</v>
      </c>
      <c r="B28" s="5">
        <f t="shared" si="0"/>
        <v>2.1800000000000006</v>
      </c>
      <c r="C28" s="6">
        <f t="shared" si="1"/>
        <v>559.34833611732108</v>
      </c>
    </row>
    <row r="29" spans="1:3">
      <c r="A29" s="5">
        <f t="shared" si="2"/>
        <v>2.3000000000000007</v>
      </c>
      <c r="B29" s="5">
        <f t="shared" si="0"/>
        <v>2.2800000000000007</v>
      </c>
      <c r="C29" s="6">
        <f t="shared" si="1"/>
        <v>623.45305849350711</v>
      </c>
    </row>
    <row r="30" spans="1:3">
      <c r="A30" s="5">
        <f t="shared" si="2"/>
        <v>2.4000000000000008</v>
      </c>
      <c r="B30" s="5">
        <f t="shared" si="0"/>
        <v>2.3800000000000008</v>
      </c>
      <c r="C30" s="6">
        <f t="shared" si="1"/>
        <v>691.67512295426786</v>
      </c>
    </row>
    <row r="31" spans="1:3">
      <c r="A31" s="5">
        <f t="shared" si="2"/>
        <v>2.5000000000000009</v>
      </c>
      <c r="B31" s="5">
        <f t="shared" si="0"/>
        <v>2.4800000000000009</v>
      </c>
      <c r="C31" s="6">
        <f t="shared" si="1"/>
        <v>764.08929599299336</v>
      </c>
    </row>
    <row r="32" spans="1:3">
      <c r="A32" s="5">
        <f t="shared" si="2"/>
        <v>2.600000000000001</v>
      </c>
      <c r="B32" s="5">
        <f t="shared" si="0"/>
        <v>2.580000000000001</v>
      </c>
      <c r="C32" s="6">
        <f t="shared" si="1"/>
        <v>840.76854002640118</v>
      </c>
    </row>
    <row r="33" spans="1:4">
      <c r="A33" s="5">
        <f t="shared" si="2"/>
        <v>2.7000000000000011</v>
      </c>
      <c r="B33" s="5">
        <f t="shared" si="0"/>
        <v>2.680000000000001</v>
      </c>
      <c r="C33" s="6">
        <f t="shared" si="1"/>
        <v>921.7841271986814</v>
      </c>
    </row>
    <row r="34" spans="1:4">
      <c r="A34" s="5">
        <f t="shared" si="2"/>
        <v>2.8000000000000012</v>
      </c>
      <c r="B34" s="5">
        <f t="shared" si="0"/>
        <v>2.7800000000000011</v>
      </c>
      <c r="C34" s="6">
        <f t="shared" si="1"/>
        <v>1007.2057419104242</v>
      </c>
    </row>
    <row r="35" spans="1:4">
      <c r="A35" s="5">
        <f t="shared" si="2"/>
        <v>2.9000000000000012</v>
      </c>
      <c r="B35" s="5">
        <f t="shared" si="0"/>
        <v>2.8800000000000012</v>
      </c>
      <c r="C35" s="6">
        <f t="shared" si="1"/>
        <v>1097.1015735655906</v>
      </c>
    </row>
    <row r="36" spans="1:4">
      <c r="A36" s="5">
        <f t="shared" si="2"/>
        <v>3.0000000000000013</v>
      </c>
      <c r="B36" s="5">
        <f>A36-$B$4</f>
        <v>2.9800000000000013</v>
      </c>
      <c r="C36" s="6">
        <f t="shared" si="1"/>
        <v>1191.5384007856621</v>
      </c>
    </row>
    <row r="37" spans="1:4">
      <c r="A37" s="5"/>
      <c r="B37" s="6"/>
    </row>
    <row r="38" spans="1:4">
      <c r="A38" s="2" t="s">
        <v>3</v>
      </c>
    </row>
    <row r="39" spans="1:4">
      <c r="A39" s="5" t="s">
        <v>2</v>
      </c>
      <c r="B39" s="5" t="s">
        <v>1</v>
      </c>
      <c r="C39" s="5" t="s">
        <v>0</v>
      </c>
      <c r="D39" s="8"/>
    </row>
    <row r="40" spans="1:4">
      <c r="A40" s="5">
        <v>1.98</v>
      </c>
      <c r="B40" s="5">
        <f t="shared" ref="B40:B42" si="3">A40-$B$4</f>
        <v>1.96</v>
      </c>
      <c r="C40" s="6">
        <v>432.4</v>
      </c>
    </row>
    <row r="41" spans="1:4">
      <c r="A41" s="5">
        <v>1.78</v>
      </c>
      <c r="B41" s="5">
        <f t="shared" si="3"/>
        <v>1.76</v>
      </c>
      <c r="C41" s="6">
        <v>333.3</v>
      </c>
    </row>
    <row r="42" spans="1:4">
      <c r="A42" s="5">
        <v>1.75</v>
      </c>
      <c r="B42" s="5">
        <f t="shared" si="3"/>
        <v>1.73</v>
      </c>
      <c r="C42" s="6">
        <v>317.5</v>
      </c>
    </row>
    <row r="43" spans="1:4">
      <c r="A43" s="5"/>
      <c r="B43" s="5"/>
      <c r="C43" s="6"/>
      <c r="D43" s="7"/>
    </row>
    <row r="44" spans="1:4">
      <c r="A44" s="5"/>
      <c r="B44" s="5"/>
      <c r="C44" s="6"/>
      <c r="D44" s="7"/>
    </row>
    <row r="45" spans="1:4">
      <c r="A45" s="5"/>
      <c r="B45" s="5"/>
      <c r="C45" s="6"/>
    </row>
    <row r="46" spans="1:4">
      <c r="A46" s="4"/>
      <c r="B46" s="5"/>
      <c r="C46" s="3"/>
    </row>
    <row r="47" spans="1:4">
      <c r="A47" s="4"/>
      <c r="B47" s="5"/>
      <c r="C47" s="3"/>
    </row>
    <row r="48" spans="1:4">
      <c r="A48" s="4"/>
      <c r="B48" s="4"/>
      <c r="C48" s="3"/>
    </row>
    <row r="49" spans="1:3">
      <c r="A49" s="4"/>
      <c r="B49" s="4"/>
      <c r="C49" s="3"/>
    </row>
  </sheetData>
  <pageMargins left="0.5" right="0.5" top="1" bottom="0.5" header="0.5" footer="0.5"/>
  <pageSetup firstPageNumber="11" orientation="portrait" useFirstPageNumber="1" r:id="rId1"/>
  <headerFooter alignWithMargins="0">
    <oddHeader>&amp;RSusitna Tributary Gaging 
Appendix A</oddHeader>
    <oddFooter>&amp;CA-&amp;P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57"/>
  <sheetViews>
    <sheetView workbookViewId="0">
      <selection activeCell="E41" sqref="E41"/>
    </sheetView>
  </sheetViews>
  <sheetFormatPr defaultRowHeight="12.75"/>
  <cols>
    <col min="1" max="1" width="9.140625" style="2"/>
    <col min="2" max="2" width="8.5703125" style="2" customWidth="1"/>
    <col min="3" max="4" width="9.140625" style="1"/>
    <col min="5" max="5" width="14.85546875" style="1" customWidth="1"/>
    <col min="6" max="8" width="9.140625" style="1"/>
    <col min="9" max="9" width="16.7109375" style="1" customWidth="1"/>
    <col min="10" max="16384" width="9.140625" style="1"/>
  </cols>
  <sheetData>
    <row r="1" spans="1:6">
      <c r="A1" s="14" t="s">
        <v>10</v>
      </c>
    </row>
    <row r="3" spans="1:6" ht="14.25">
      <c r="A3" s="9" t="s">
        <v>8</v>
      </c>
      <c r="B3" s="12">
        <v>1.1248304767624042</v>
      </c>
      <c r="C3" s="9" t="s">
        <v>7</v>
      </c>
      <c r="D3" s="13">
        <v>2.7775930610971931</v>
      </c>
      <c r="F3" s="15"/>
    </row>
    <row r="4" spans="1:6">
      <c r="A4" s="11" t="s">
        <v>6</v>
      </c>
      <c r="B4" s="12">
        <v>75.69</v>
      </c>
      <c r="C4" s="9"/>
      <c r="D4" s="9"/>
    </row>
    <row r="5" spans="1:6">
      <c r="A5" s="11" t="s">
        <v>5</v>
      </c>
      <c r="B5" s="10" t="str">
        <f>CONCATENATE("Q = 10^(",ROUND(B3,4),"log(S- ",ROUND(B4,4),")+",ROUND(D3,4),")")</f>
        <v>Q = 10^(1.1248log(S- 75.69)+2.7776)</v>
      </c>
      <c r="C5" s="9"/>
      <c r="D5" s="9"/>
    </row>
    <row r="6" spans="1:6">
      <c r="A6" s="11"/>
      <c r="B6" s="10" t="str">
        <f>CONCATENATE("Q = ",ROUND(10^D3,4),"(S-So)^",ROUND(B3,4))</f>
        <v>Q = 599.2293(S-So)^1.1248</v>
      </c>
      <c r="C6" s="9"/>
      <c r="D6" s="9"/>
    </row>
    <row r="7" spans="1:6">
      <c r="A7" s="2" t="s">
        <v>4</v>
      </c>
    </row>
    <row r="8" spans="1:6">
      <c r="A8" s="5" t="s">
        <v>2</v>
      </c>
      <c r="B8" s="5" t="s">
        <v>1</v>
      </c>
      <c r="C8" s="5" t="s">
        <v>0</v>
      </c>
    </row>
    <row r="9" spans="1:6">
      <c r="A9" s="5">
        <v>75.7</v>
      </c>
      <c r="B9" s="5">
        <f t="shared" ref="B9:B32" si="0">A9-$B$4</f>
        <v>1.0000000000005116E-2</v>
      </c>
      <c r="C9" s="6">
        <f>10^($B$3*LOG(A9-$B$4)+$D$3)</f>
        <v>3.37234585298906</v>
      </c>
    </row>
    <row r="10" spans="1:6">
      <c r="A10" s="5">
        <f t="shared" ref="A10:A32" si="1">A9+0.1</f>
        <v>75.8</v>
      </c>
      <c r="B10" s="5">
        <f t="shared" si="0"/>
        <v>0.10999999999999943</v>
      </c>
      <c r="C10" s="6">
        <f t="shared" ref="C10:C24" si="2">10^($B$3*LOG(A10-$B$4)+$D$3)</f>
        <v>50.040580384223901</v>
      </c>
    </row>
    <row r="11" spans="1:6">
      <c r="A11" s="5">
        <f t="shared" si="1"/>
        <v>75.899999999999991</v>
      </c>
      <c r="B11" s="5">
        <f t="shared" si="0"/>
        <v>0.20999999999999375</v>
      </c>
      <c r="C11" s="6">
        <f t="shared" si="2"/>
        <v>103.5630106638623</v>
      </c>
    </row>
    <row r="12" spans="1:6" ht="12" customHeight="1">
      <c r="A12" s="5">
        <f t="shared" si="1"/>
        <v>75.999999999999986</v>
      </c>
      <c r="B12" s="5">
        <f t="shared" si="0"/>
        <v>0.30999999999998806</v>
      </c>
      <c r="C12" s="6">
        <f t="shared" si="2"/>
        <v>160.4948837999352</v>
      </c>
    </row>
    <row r="13" spans="1:6">
      <c r="A13" s="5">
        <f t="shared" si="1"/>
        <v>76.09999999999998</v>
      </c>
      <c r="B13" s="5">
        <f t="shared" si="0"/>
        <v>0.40999999999998238</v>
      </c>
      <c r="C13" s="6">
        <f t="shared" si="2"/>
        <v>219.80650558766806</v>
      </c>
    </row>
    <row r="14" spans="1:6">
      <c r="A14" s="5">
        <f t="shared" si="1"/>
        <v>76.199999999999974</v>
      </c>
      <c r="B14" s="5">
        <f t="shared" si="0"/>
        <v>0.50999999999997669</v>
      </c>
      <c r="C14" s="6">
        <f t="shared" si="2"/>
        <v>280.96943804497027</v>
      </c>
    </row>
    <row r="15" spans="1:6">
      <c r="A15" s="5">
        <f t="shared" si="1"/>
        <v>76.299999999999969</v>
      </c>
      <c r="B15" s="5">
        <f t="shared" si="0"/>
        <v>0.60999999999997101</v>
      </c>
      <c r="C15" s="6">
        <f t="shared" si="2"/>
        <v>343.65725521181412</v>
      </c>
    </row>
    <row r="16" spans="1:6">
      <c r="A16" s="5">
        <f t="shared" si="1"/>
        <v>76.399999999999963</v>
      </c>
      <c r="B16" s="5">
        <f t="shared" si="0"/>
        <v>0.70999999999996533</v>
      </c>
      <c r="C16" s="6">
        <f t="shared" si="2"/>
        <v>407.64668837818493</v>
      </c>
    </row>
    <row r="17" spans="1:3">
      <c r="A17" s="5">
        <f t="shared" si="1"/>
        <v>76.499999999999957</v>
      </c>
      <c r="B17" s="5">
        <f t="shared" si="0"/>
        <v>0.80999999999995964</v>
      </c>
      <c r="C17" s="6">
        <f t="shared" si="2"/>
        <v>472.77469295829218</v>
      </c>
    </row>
    <row r="18" spans="1:3">
      <c r="A18" s="5">
        <f t="shared" si="1"/>
        <v>76.599999999999952</v>
      </c>
      <c r="B18" s="5">
        <f t="shared" si="0"/>
        <v>0.90999999999995396</v>
      </c>
      <c r="C18" s="6">
        <f t="shared" si="2"/>
        <v>538.91661206041272</v>
      </c>
    </row>
    <row r="19" spans="1:3">
      <c r="A19" s="5">
        <f t="shared" si="1"/>
        <v>76.699999999999946</v>
      </c>
      <c r="B19" s="5">
        <f t="shared" si="0"/>
        <v>1.0099999999999483</v>
      </c>
      <c r="C19" s="6">
        <f t="shared" si="2"/>
        <v>605.97383725060433</v>
      </c>
    </row>
    <row r="20" spans="1:3">
      <c r="A20" s="5">
        <f t="shared" si="1"/>
        <v>76.79999999999994</v>
      </c>
      <c r="B20" s="5">
        <f t="shared" si="0"/>
        <v>1.1099999999999426</v>
      </c>
      <c r="C20" s="6">
        <f t="shared" si="2"/>
        <v>673.86628611557637</v>
      </c>
    </row>
    <row r="21" spans="1:3">
      <c r="A21" s="5">
        <f t="shared" si="1"/>
        <v>76.899999999999935</v>
      </c>
      <c r="B21" s="5">
        <f t="shared" si="0"/>
        <v>1.2099999999999369</v>
      </c>
      <c r="C21" s="6">
        <f t="shared" si="2"/>
        <v>742.5275444307822</v>
      </c>
    </row>
    <row r="22" spans="1:3">
      <c r="A22" s="5">
        <f t="shared" si="1"/>
        <v>76.999999999999929</v>
      </c>
      <c r="B22" s="5">
        <f t="shared" si="0"/>
        <v>1.3099999999999312</v>
      </c>
      <c r="C22" s="6">
        <f t="shared" si="2"/>
        <v>811.90158361882015</v>
      </c>
    </row>
    <row r="23" spans="1:3">
      <c r="A23" s="5">
        <f t="shared" si="1"/>
        <v>77.099999999999923</v>
      </c>
      <c r="B23" s="5">
        <f t="shared" si="0"/>
        <v>1.4099999999999255</v>
      </c>
      <c r="C23" s="6">
        <f t="shared" si="2"/>
        <v>881.94045984701324</v>
      </c>
    </row>
    <row r="24" spans="1:3">
      <c r="A24" s="5">
        <f t="shared" si="1"/>
        <v>77.199999999999918</v>
      </c>
      <c r="B24" s="5">
        <f t="shared" si="0"/>
        <v>1.5099999999999199</v>
      </c>
      <c r="C24" s="6">
        <f t="shared" si="2"/>
        <v>952.60265160123868</v>
      </c>
    </row>
    <row r="25" spans="1:3">
      <c r="A25" s="5">
        <f t="shared" si="1"/>
        <v>77.299999999999912</v>
      </c>
      <c r="B25" s="5">
        <f t="shared" si="0"/>
        <v>1.6099999999999142</v>
      </c>
      <c r="C25" s="6">
        <f t="shared" ref="C25:C28" si="3">10^($B$3*LOG(A25-$B$4)+$D$3)</f>
        <v>1023.8518275764492</v>
      </c>
    </row>
    <row r="26" spans="1:3">
      <c r="A26" s="5">
        <f t="shared" si="1"/>
        <v>77.399999999999906</v>
      </c>
      <c r="B26" s="5">
        <f t="shared" si="0"/>
        <v>1.7099999999999085</v>
      </c>
      <c r="C26" s="6">
        <f t="shared" si="3"/>
        <v>1095.6559134366591</v>
      </c>
    </row>
    <row r="27" spans="1:3">
      <c r="A27" s="5">
        <f t="shared" si="1"/>
        <v>77.499999999999901</v>
      </c>
      <c r="B27" s="5">
        <f t="shared" si="0"/>
        <v>1.8099999999999028</v>
      </c>
      <c r="C27" s="6">
        <f t="shared" si="3"/>
        <v>1167.9863715606493</v>
      </c>
    </row>
    <row r="28" spans="1:3">
      <c r="A28" s="5">
        <f t="shared" si="1"/>
        <v>77.599999999999895</v>
      </c>
      <c r="B28" s="5">
        <f t="shared" si="0"/>
        <v>1.9099999999998971</v>
      </c>
      <c r="C28" s="6">
        <f t="shared" si="3"/>
        <v>1240.8176359915833</v>
      </c>
    </row>
    <row r="29" spans="1:3">
      <c r="A29" s="5">
        <f t="shared" si="1"/>
        <v>77.699999999999889</v>
      </c>
      <c r="B29" s="5">
        <f t="shared" si="0"/>
        <v>2.0099999999998914</v>
      </c>
      <c r="C29" s="6">
        <f t="shared" ref="C29:C32" si="4">10^($B$3*LOG(A29-$B$4)+$D$3)</f>
        <v>1314.1266627128671</v>
      </c>
    </row>
    <row r="30" spans="1:3">
      <c r="A30" s="5">
        <f t="shared" si="1"/>
        <v>77.799999999999883</v>
      </c>
      <c r="B30" s="5">
        <f t="shared" si="0"/>
        <v>2.1099999999998857</v>
      </c>
      <c r="C30" s="6">
        <f t="shared" si="4"/>
        <v>1387.8925671074107</v>
      </c>
    </row>
    <row r="31" spans="1:3">
      <c r="A31" s="5">
        <f t="shared" si="1"/>
        <v>77.899999999999878</v>
      </c>
      <c r="B31" s="5">
        <f t="shared" si="0"/>
        <v>2.2099999999998801</v>
      </c>
      <c r="C31" s="6">
        <f t="shared" si="4"/>
        <v>1462.0963283423787</v>
      </c>
    </row>
    <row r="32" spans="1:3">
      <c r="A32" s="5">
        <f t="shared" si="1"/>
        <v>77.999999999999872</v>
      </c>
      <c r="B32" s="5">
        <f t="shared" si="0"/>
        <v>2.3099999999998744</v>
      </c>
      <c r="C32" s="6">
        <f t="shared" si="4"/>
        <v>1536.7205458380713</v>
      </c>
    </row>
    <row r="33" spans="1:4">
      <c r="A33" s="5"/>
      <c r="B33" s="6"/>
    </row>
    <row r="34" spans="1:4">
      <c r="A34" s="2" t="s">
        <v>3</v>
      </c>
    </row>
    <row r="35" spans="1:4">
      <c r="A35" s="5" t="s">
        <v>2</v>
      </c>
      <c r="B35" s="5" t="s">
        <v>1</v>
      </c>
      <c r="C35" s="5" t="s">
        <v>0</v>
      </c>
      <c r="D35" s="8"/>
    </row>
    <row r="36" spans="1:4">
      <c r="A36" s="5">
        <v>76.290000000000006</v>
      </c>
      <c r="B36" s="5">
        <f t="shared" ref="B36:B41" si="5">A36-$B$4</f>
        <v>0.60000000000000853</v>
      </c>
      <c r="C36" s="6">
        <v>317.39999999999998</v>
      </c>
    </row>
    <row r="37" spans="1:4">
      <c r="A37" s="5">
        <v>76.13</v>
      </c>
      <c r="B37" s="5">
        <f t="shared" si="5"/>
        <v>0.43999999999999773</v>
      </c>
      <c r="C37" s="6">
        <v>245</v>
      </c>
    </row>
    <row r="38" spans="1:4">
      <c r="A38" s="5">
        <v>76.510000000000005</v>
      </c>
      <c r="B38" s="5">
        <f t="shared" si="5"/>
        <v>0.82000000000000739</v>
      </c>
      <c r="C38" s="6">
        <v>481.7</v>
      </c>
    </row>
    <row r="39" spans="1:4">
      <c r="A39" s="5">
        <v>76.819999999999993</v>
      </c>
      <c r="B39" s="5">
        <f t="shared" si="5"/>
        <v>1.1299999999999955</v>
      </c>
      <c r="C39" s="6">
        <v>714.9</v>
      </c>
    </row>
    <row r="40" spans="1:4">
      <c r="A40" s="5">
        <v>76.739999999999995</v>
      </c>
      <c r="B40" s="5">
        <f t="shared" si="5"/>
        <v>1.0499999999999972</v>
      </c>
      <c r="C40" s="6">
        <v>606.9</v>
      </c>
    </row>
    <row r="41" spans="1:4">
      <c r="A41" s="5">
        <v>77.47</v>
      </c>
      <c r="B41" s="5">
        <f t="shared" si="5"/>
        <v>1.7800000000000011</v>
      </c>
      <c r="C41" s="6">
        <v>1145.4000000000001</v>
      </c>
    </row>
    <row r="42" spans="1:4">
      <c r="A42" s="5"/>
      <c r="B42" s="5"/>
      <c r="C42" s="6"/>
    </row>
    <row r="43" spans="1:4">
      <c r="A43" s="5"/>
      <c r="B43" s="5"/>
      <c r="C43" s="6"/>
    </row>
    <row r="44" spans="1:4">
      <c r="A44" s="5"/>
      <c r="B44" s="5"/>
      <c r="C44" s="6"/>
    </row>
    <row r="45" spans="1:4">
      <c r="A45" s="5"/>
      <c r="B45" s="5"/>
      <c r="C45" s="6"/>
    </row>
    <row r="46" spans="1:4">
      <c r="A46" s="5"/>
      <c r="B46" s="5"/>
      <c r="C46" s="6"/>
    </row>
    <row r="47" spans="1:4">
      <c r="A47" s="5"/>
      <c r="B47" s="5"/>
      <c r="C47" s="6"/>
    </row>
    <row r="48" spans="1:4">
      <c r="A48" s="5"/>
      <c r="B48" s="5"/>
      <c r="C48" s="6"/>
    </row>
    <row r="49" spans="1:4">
      <c r="A49" s="5"/>
      <c r="B49" s="5"/>
      <c r="C49" s="6"/>
    </row>
    <row r="50" spans="1:4">
      <c r="A50" s="5"/>
      <c r="B50" s="5"/>
      <c r="C50" s="6"/>
      <c r="D50" s="7"/>
    </row>
    <row r="51" spans="1:4">
      <c r="A51" s="5"/>
      <c r="B51" s="5"/>
      <c r="C51" s="6"/>
      <c r="D51" s="7"/>
    </row>
    <row r="52" spans="1:4">
      <c r="A52" s="5"/>
      <c r="B52" s="5"/>
      <c r="C52" s="6"/>
      <c r="D52" s="7"/>
    </row>
    <row r="53" spans="1:4">
      <c r="A53" s="5"/>
      <c r="B53" s="5"/>
      <c r="C53" s="6"/>
    </row>
    <row r="54" spans="1:4">
      <c r="A54" s="4"/>
      <c r="B54" s="5"/>
      <c r="C54" s="3"/>
    </row>
    <row r="55" spans="1:4">
      <c r="A55" s="4"/>
      <c r="B55" s="5"/>
      <c r="C55" s="3"/>
    </row>
    <row r="56" spans="1:4">
      <c r="A56" s="4"/>
      <c r="B56" s="4"/>
      <c r="C56" s="3"/>
    </row>
    <row r="57" spans="1:4">
      <c r="A57" s="4"/>
      <c r="B57" s="4"/>
      <c r="C57" s="3"/>
    </row>
  </sheetData>
  <pageMargins left="0.5" right="0.5" top="1" bottom="0.5" header="0.5" footer="0.5"/>
  <pageSetup firstPageNumber="12" orientation="portrait" useFirstPageNumber="1" r:id="rId1"/>
  <headerFooter alignWithMargins="0">
    <oddHeader>&amp;RSusitna Tributary Gaging 
Appendix A</oddHeader>
    <oddFooter>&amp;CA-&amp;P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1"/>
  <sheetViews>
    <sheetView workbookViewId="0">
      <selection activeCell="A28" sqref="A28"/>
    </sheetView>
  </sheetViews>
  <sheetFormatPr defaultRowHeight="12.75"/>
  <cols>
    <col min="1" max="1" width="9.140625" style="2"/>
    <col min="2" max="2" width="8.5703125" style="2" customWidth="1"/>
    <col min="3" max="4" width="9.140625" style="1"/>
    <col min="5" max="5" width="14.85546875" style="1" customWidth="1"/>
    <col min="6" max="8" width="9.140625" style="1"/>
    <col min="9" max="9" width="16.7109375" style="1" customWidth="1"/>
    <col min="10" max="16384" width="9.140625" style="1"/>
  </cols>
  <sheetData>
    <row r="1" spans="1:6">
      <c r="A1" s="14" t="s">
        <v>13</v>
      </c>
    </row>
    <row r="3" spans="1:6" ht="14.25">
      <c r="A3" s="9" t="s">
        <v>8</v>
      </c>
      <c r="B3" s="12">
        <v>1.9905994051039257</v>
      </c>
      <c r="C3" s="9" t="s">
        <v>7</v>
      </c>
      <c r="D3" s="13">
        <v>2.2687870101044889</v>
      </c>
      <c r="F3" s="15"/>
    </row>
    <row r="4" spans="1:6">
      <c r="A4" s="11" t="s">
        <v>6</v>
      </c>
      <c r="B4" s="12">
        <v>-0.6</v>
      </c>
      <c r="C4" s="9"/>
      <c r="D4" s="9"/>
    </row>
    <row r="5" spans="1:6">
      <c r="A5" s="11" t="s">
        <v>5</v>
      </c>
      <c r="B5" s="10" t="str">
        <f>CONCATENATE("Q = 10^(",ROUND(B3,4),"log(S- ",ROUND(B4,4),")+",ROUND(D3,4),")")</f>
        <v>Q = 10^(1.9906log(S- -0.6)+2.2688)</v>
      </c>
      <c r="C5" s="9"/>
      <c r="D5" s="9"/>
    </row>
    <row r="6" spans="1:6">
      <c r="A6" s="11"/>
      <c r="B6" s="10" t="str">
        <f>CONCATENATE("Q = ",ROUND(10^D3,4),"(S-So)^",ROUND(B3,4))</f>
        <v>Q = 185.6894(S-So)^1.9906</v>
      </c>
      <c r="C6" s="9"/>
      <c r="D6" s="9"/>
    </row>
    <row r="7" spans="1:6">
      <c r="A7" s="2" t="s">
        <v>4</v>
      </c>
    </row>
    <row r="8" spans="1:6">
      <c r="A8" s="5" t="s">
        <v>2</v>
      </c>
      <c r="B8" s="5" t="s">
        <v>1</v>
      </c>
      <c r="C8" s="5" t="s">
        <v>0</v>
      </c>
    </row>
    <row r="9" spans="1:6">
      <c r="A9" s="5">
        <v>0</v>
      </c>
      <c r="B9" s="5">
        <f t="shared" ref="B9:B35" si="0">A9-$B$4</f>
        <v>0.6</v>
      </c>
      <c r="C9" s="6">
        <f>10^($B$3*LOG(A9-$B$4)+$D$3)</f>
        <v>67.169949393196092</v>
      </c>
    </row>
    <row r="10" spans="1:6">
      <c r="A10" s="5">
        <f t="shared" ref="A10:A39" si="1">A9+0.1</f>
        <v>0.1</v>
      </c>
      <c r="B10" s="5">
        <f t="shared" si="0"/>
        <v>0.7</v>
      </c>
      <c r="C10" s="6">
        <f t="shared" ref="C10:C39" si="2">10^($B$3*LOG(A10-$B$4)+$D$3)</f>
        <v>91.293374583364226</v>
      </c>
    </row>
    <row r="11" spans="1:6">
      <c r="A11" s="5">
        <f t="shared" si="1"/>
        <v>0.2</v>
      </c>
      <c r="B11" s="5">
        <f t="shared" si="0"/>
        <v>0.8</v>
      </c>
      <c r="C11" s="6">
        <f t="shared" si="2"/>
        <v>119.09074054755483</v>
      </c>
    </row>
    <row r="12" spans="1:6" ht="12" customHeight="1">
      <c r="A12" s="5">
        <f t="shared" si="1"/>
        <v>0.30000000000000004</v>
      </c>
      <c r="B12" s="5">
        <f t="shared" si="0"/>
        <v>0.9</v>
      </c>
      <c r="C12" s="6">
        <f t="shared" si="2"/>
        <v>150.55742439484271</v>
      </c>
    </row>
    <row r="13" spans="1:6">
      <c r="A13" s="5">
        <f t="shared" si="1"/>
        <v>0.4</v>
      </c>
      <c r="B13" s="5">
        <f t="shared" si="0"/>
        <v>1</v>
      </c>
      <c r="C13" s="6">
        <f t="shared" si="2"/>
        <v>185.68935603425459</v>
      </c>
    </row>
    <row r="14" spans="1:6">
      <c r="A14" s="5">
        <f t="shared" si="1"/>
        <v>0.5</v>
      </c>
      <c r="B14" s="5">
        <f t="shared" si="0"/>
        <v>1.1000000000000001</v>
      </c>
      <c r="C14" s="6">
        <f t="shared" si="2"/>
        <v>224.48290019029753</v>
      </c>
    </row>
    <row r="15" spans="1:6">
      <c r="A15" s="5">
        <f t="shared" si="1"/>
        <v>0.6</v>
      </c>
      <c r="B15" s="5">
        <f t="shared" si="0"/>
        <v>1.2</v>
      </c>
      <c r="C15" s="6">
        <f t="shared" si="2"/>
        <v>266.93477258939987</v>
      </c>
    </row>
    <row r="16" spans="1:6">
      <c r="A16" s="5">
        <f t="shared" si="1"/>
        <v>0.7</v>
      </c>
      <c r="B16" s="5">
        <f t="shared" si="0"/>
        <v>1.2999999999999998</v>
      </c>
      <c r="C16" s="6">
        <f t="shared" si="2"/>
        <v>313.04197826643963</v>
      </c>
    </row>
    <row r="17" spans="1:3">
      <c r="A17" s="5">
        <f t="shared" si="1"/>
        <v>0.79999999999999993</v>
      </c>
      <c r="B17" s="5">
        <f t="shared" si="0"/>
        <v>1.4</v>
      </c>
      <c r="C17" s="6">
        <f t="shared" si="2"/>
        <v>362.80176482904568</v>
      </c>
    </row>
    <row r="18" spans="1:3">
      <c r="A18" s="5">
        <f t="shared" si="1"/>
        <v>0.89999999999999991</v>
      </c>
      <c r="B18" s="5">
        <f t="shared" si="0"/>
        <v>1.5</v>
      </c>
      <c r="C18" s="6">
        <f t="shared" si="2"/>
        <v>416.21158620206063</v>
      </c>
    </row>
    <row r="19" spans="1:3">
      <c r="A19" s="5">
        <f t="shared" si="1"/>
        <v>0.99999999999999989</v>
      </c>
      <c r="B19" s="5">
        <f t="shared" si="0"/>
        <v>1.5999999999999999</v>
      </c>
      <c r="C19" s="6">
        <f t="shared" si="2"/>
        <v>473.26907393479092</v>
      </c>
    </row>
    <row r="20" spans="1:3">
      <c r="A20" s="5">
        <f t="shared" si="1"/>
        <v>1.0999999999999999</v>
      </c>
      <c r="B20" s="5">
        <f t="shared" si="0"/>
        <v>1.6999999999999997</v>
      </c>
      <c r="C20" s="6">
        <f t="shared" si="2"/>
        <v>533.97201410342257</v>
      </c>
    </row>
    <row r="21" spans="1:3">
      <c r="A21" s="5">
        <f t="shared" si="1"/>
        <v>1.2</v>
      </c>
      <c r="B21" s="5">
        <f t="shared" si="0"/>
        <v>1.7999999999999998</v>
      </c>
      <c r="C21" s="6">
        <f t="shared" si="2"/>
        <v>598.31832844218184</v>
      </c>
    </row>
    <row r="22" spans="1:3">
      <c r="A22" s="5">
        <f t="shared" si="1"/>
        <v>1.3</v>
      </c>
      <c r="B22" s="5">
        <f t="shared" si="0"/>
        <v>1.9</v>
      </c>
      <c r="C22" s="6">
        <f t="shared" si="2"/>
        <v>666.30605873012507</v>
      </c>
    </row>
    <row r="23" spans="1:3">
      <c r="A23" s="5">
        <f t="shared" si="1"/>
        <v>1.4000000000000001</v>
      </c>
      <c r="B23" s="5">
        <f t="shared" si="0"/>
        <v>2</v>
      </c>
      <c r="C23" s="6">
        <f t="shared" si="2"/>
        <v>737.9333537252395</v>
      </c>
    </row>
    <row r="24" spans="1:3">
      <c r="A24" s="5">
        <f t="shared" si="1"/>
        <v>1.5000000000000002</v>
      </c>
      <c r="B24" s="5">
        <f t="shared" si="0"/>
        <v>2.1</v>
      </c>
      <c r="C24" s="6">
        <f t="shared" si="2"/>
        <v>813.19845812028291</v>
      </c>
    </row>
    <row r="25" spans="1:3">
      <c r="A25" s="5">
        <f t="shared" si="1"/>
        <v>1.6000000000000003</v>
      </c>
      <c r="B25" s="5">
        <f t="shared" si="0"/>
        <v>2.2000000000000002</v>
      </c>
      <c r="C25" s="6">
        <f t="shared" si="2"/>
        <v>892.0997031237265</v>
      </c>
    </row>
    <row r="26" spans="1:3">
      <c r="A26" s="5">
        <f t="shared" si="1"/>
        <v>1.7000000000000004</v>
      </c>
      <c r="B26" s="5">
        <f t="shared" si="0"/>
        <v>2.3000000000000003</v>
      </c>
      <c r="C26" s="6">
        <f t="shared" si="2"/>
        <v>974.63549836190327</v>
      </c>
    </row>
    <row r="27" spans="1:3">
      <c r="A27" s="5">
        <f t="shared" si="1"/>
        <v>1.8000000000000005</v>
      </c>
      <c r="B27" s="5">
        <f t="shared" si="0"/>
        <v>2.4000000000000004</v>
      </c>
      <c r="C27" s="6">
        <f t="shared" si="2"/>
        <v>1060.8043248663237</v>
      </c>
    </row>
    <row r="28" spans="1:3">
      <c r="A28" s="5">
        <f t="shared" si="1"/>
        <v>1.9000000000000006</v>
      </c>
      <c r="B28" s="5">
        <f t="shared" si="0"/>
        <v>2.5000000000000004</v>
      </c>
      <c r="C28" s="6">
        <f t="shared" si="2"/>
        <v>1150.6047289606099</v>
      </c>
    </row>
    <row r="29" spans="1:3">
      <c r="A29" s="5">
        <f t="shared" si="1"/>
        <v>2.0000000000000004</v>
      </c>
      <c r="B29" s="5">
        <f t="shared" si="0"/>
        <v>2.6000000000000005</v>
      </c>
      <c r="C29" s="6">
        <f t="shared" si="2"/>
        <v>1244.0353168994989</v>
      </c>
    </row>
    <row r="30" spans="1:3">
      <c r="A30" s="5">
        <f t="shared" si="1"/>
        <v>2.1000000000000005</v>
      </c>
      <c r="B30" s="5">
        <f t="shared" si="0"/>
        <v>2.7000000000000006</v>
      </c>
      <c r="C30" s="6">
        <f t="shared" si="2"/>
        <v>1341.0947501414555</v>
      </c>
    </row>
    <row r="31" spans="1:3">
      <c r="A31" s="5">
        <f t="shared" si="1"/>
        <v>2.2000000000000006</v>
      </c>
      <c r="B31" s="5">
        <f t="shared" si="0"/>
        <v>2.8000000000000007</v>
      </c>
      <c r="C31" s="6">
        <f t="shared" si="2"/>
        <v>1441.7817411588508</v>
      </c>
    </row>
    <row r="32" spans="1:3">
      <c r="A32" s="5">
        <f t="shared" si="1"/>
        <v>2.3000000000000007</v>
      </c>
      <c r="B32" s="5">
        <f t="shared" si="0"/>
        <v>2.9000000000000008</v>
      </c>
      <c r="C32" s="6">
        <f t="shared" si="2"/>
        <v>1546.0950497072167</v>
      </c>
    </row>
    <row r="33" spans="1:4">
      <c r="A33" s="5">
        <f t="shared" si="1"/>
        <v>2.4000000000000008</v>
      </c>
      <c r="B33" s="5">
        <f t="shared" si="0"/>
        <v>3.0000000000000009</v>
      </c>
      <c r="C33" s="6">
        <f t="shared" si="2"/>
        <v>1654.0334794888852</v>
      </c>
    </row>
    <row r="34" spans="1:4">
      <c r="A34" s="5">
        <f t="shared" si="1"/>
        <v>2.5000000000000009</v>
      </c>
      <c r="B34" s="5">
        <f t="shared" si="0"/>
        <v>3.100000000000001</v>
      </c>
      <c r="C34" s="6">
        <f t="shared" si="2"/>
        <v>1765.5958751573291</v>
      </c>
    </row>
    <row r="35" spans="1:4">
      <c r="A35" s="5">
        <f t="shared" si="1"/>
        <v>2.600000000000001</v>
      </c>
      <c r="B35" s="5">
        <f t="shared" si="0"/>
        <v>3.2000000000000011</v>
      </c>
      <c r="C35" s="6">
        <f t="shared" si="2"/>
        <v>1880.7811196173977</v>
      </c>
    </row>
    <row r="36" spans="1:4">
      <c r="A36" s="5">
        <f t="shared" si="1"/>
        <v>2.7000000000000011</v>
      </c>
      <c r="B36" s="5">
        <f>A36-$B$4</f>
        <v>3.3000000000000012</v>
      </c>
      <c r="C36" s="6">
        <f t="shared" si="2"/>
        <v>1999.5881315836912</v>
      </c>
    </row>
    <row r="37" spans="1:4">
      <c r="A37" s="5">
        <f t="shared" si="1"/>
        <v>2.8000000000000012</v>
      </c>
      <c r="B37" s="5">
        <f t="shared" ref="B37:B39" si="3">A37-$B$4</f>
        <v>3.4000000000000012</v>
      </c>
      <c r="C37" s="6">
        <f t="shared" si="2"/>
        <v>2122.0158633652168</v>
      </c>
    </row>
    <row r="38" spans="1:4">
      <c r="A38" s="5">
        <f t="shared" si="1"/>
        <v>2.9000000000000012</v>
      </c>
      <c r="B38" s="5">
        <f t="shared" si="3"/>
        <v>3.5000000000000013</v>
      </c>
      <c r="C38" s="6">
        <f t="shared" si="2"/>
        <v>2248.0632988492275</v>
      </c>
    </row>
    <row r="39" spans="1:4">
      <c r="A39" s="5">
        <f t="shared" si="1"/>
        <v>3.0000000000000013</v>
      </c>
      <c r="B39" s="5">
        <f t="shared" si="3"/>
        <v>3.6000000000000014</v>
      </c>
      <c r="C39" s="6">
        <f t="shared" si="2"/>
        <v>2377.7294516610377</v>
      </c>
    </row>
    <row r="40" spans="1:4">
      <c r="A40" s="5"/>
      <c r="B40" s="6"/>
    </row>
    <row r="41" spans="1:4">
      <c r="A41" s="2" t="s">
        <v>3</v>
      </c>
    </row>
    <row r="42" spans="1:4">
      <c r="A42" s="5" t="s">
        <v>2</v>
      </c>
      <c r="B42" s="5" t="s">
        <v>1</v>
      </c>
      <c r="C42" s="5" t="s">
        <v>0</v>
      </c>
      <c r="D42" s="8"/>
    </row>
    <row r="43" spans="1:4">
      <c r="A43" s="5">
        <v>1.25</v>
      </c>
      <c r="B43" s="5">
        <f t="shared" ref="B43:B47" si="4">A43-$B$4</f>
        <v>1.85</v>
      </c>
      <c r="C43" s="6">
        <v>620.1</v>
      </c>
    </row>
    <row r="44" spans="1:4">
      <c r="A44" s="5">
        <v>1.19</v>
      </c>
      <c r="B44" s="5">
        <f t="shared" si="4"/>
        <v>1.79</v>
      </c>
      <c r="C44" s="6">
        <v>610</v>
      </c>
    </row>
    <row r="45" spans="1:4">
      <c r="A45" s="5">
        <v>2</v>
      </c>
      <c r="B45" s="5">
        <f t="shared" si="4"/>
        <v>2.6</v>
      </c>
      <c r="C45" s="6">
        <v>1307</v>
      </c>
    </row>
    <row r="46" spans="1:4">
      <c r="A46" s="5">
        <v>1.85</v>
      </c>
      <c r="B46" s="5">
        <f t="shared" si="4"/>
        <v>2.4500000000000002</v>
      </c>
      <c r="C46" s="6">
        <v>1044</v>
      </c>
    </row>
    <row r="47" spans="1:4">
      <c r="A47" s="5">
        <v>1.55</v>
      </c>
      <c r="B47" s="5">
        <f t="shared" si="4"/>
        <v>2.15</v>
      </c>
      <c r="C47" s="6">
        <v>816.8</v>
      </c>
    </row>
    <row r="48" spans="1:4">
      <c r="A48" s="5"/>
      <c r="B48" s="5"/>
      <c r="C48" s="6"/>
    </row>
    <row r="49" spans="1:4">
      <c r="A49" s="5"/>
      <c r="B49" s="5"/>
      <c r="C49" s="6"/>
    </row>
    <row r="50" spans="1:4">
      <c r="A50" s="5"/>
      <c r="B50" s="5"/>
      <c r="C50" s="6"/>
    </row>
    <row r="51" spans="1:4">
      <c r="A51" s="5"/>
      <c r="B51" s="5"/>
      <c r="C51" s="6"/>
    </row>
    <row r="52" spans="1:4">
      <c r="A52" s="5"/>
      <c r="B52" s="5"/>
      <c r="C52" s="6"/>
    </row>
    <row r="53" spans="1:4">
      <c r="A53" s="5"/>
      <c r="B53" s="5"/>
      <c r="C53" s="6"/>
    </row>
    <row r="54" spans="1:4">
      <c r="A54" s="5"/>
      <c r="B54" s="5"/>
      <c r="C54" s="6"/>
      <c r="D54" s="7"/>
    </row>
    <row r="55" spans="1:4">
      <c r="A55" s="5"/>
      <c r="B55" s="5"/>
      <c r="C55" s="6"/>
      <c r="D55" s="7"/>
    </row>
    <row r="56" spans="1:4">
      <c r="A56" s="5"/>
      <c r="B56" s="5"/>
      <c r="C56" s="6"/>
      <c r="D56" s="7"/>
    </row>
    <row r="57" spans="1:4">
      <c r="A57" s="5"/>
      <c r="B57" s="5"/>
      <c r="C57" s="6"/>
    </row>
    <row r="58" spans="1:4">
      <c r="A58" s="4"/>
      <c r="B58" s="5"/>
      <c r="C58" s="3"/>
    </row>
    <row r="59" spans="1:4">
      <c r="A59" s="4"/>
      <c r="B59" s="5"/>
      <c r="C59" s="3"/>
    </row>
    <row r="60" spans="1:4">
      <c r="A60" s="4"/>
      <c r="B60" s="4"/>
      <c r="C60" s="3"/>
    </row>
    <row r="61" spans="1:4">
      <c r="A61" s="4"/>
      <c r="B61" s="4"/>
      <c r="C61" s="3"/>
    </row>
  </sheetData>
  <pageMargins left="0.5" right="0.5" top="1" bottom="0.5" header="0.5" footer="0.5"/>
  <pageSetup firstPageNumber="2" orientation="portrait" useFirstPageNumber="1" r:id="rId1"/>
  <headerFooter alignWithMargins="0">
    <oddHeader>&amp;RSusitna Tributary Gaging 
Appendix A</oddHeader>
    <oddFooter>&amp;CA-&amp;P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3"/>
  <sheetViews>
    <sheetView workbookViewId="0">
      <selection activeCell="F47" sqref="F47"/>
    </sheetView>
  </sheetViews>
  <sheetFormatPr defaultRowHeight="12.75"/>
  <cols>
    <col min="1" max="1" width="9.140625" style="2"/>
    <col min="2" max="2" width="8.5703125" style="2" customWidth="1"/>
    <col min="3" max="4" width="9.140625" style="1"/>
    <col min="5" max="5" width="14.85546875" style="1" customWidth="1"/>
    <col min="6" max="8" width="9.140625" style="1"/>
    <col min="9" max="9" width="16.7109375" style="1" customWidth="1"/>
    <col min="10" max="16384" width="9.140625" style="1"/>
  </cols>
  <sheetData>
    <row r="1" spans="1:6">
      <c r="A1" s="14" t="s">
        <v>15</v>
      </c>
    </row>
    <row r="3" spans="1:6" ht="14.25">
      <c r="A3" s="9" t="s">
        <v>8</v>
      </c>
      <c r="B3" s="12">
        <v>1.9252594005107944</v>
      </c>
      <c r="C3" s="9" t="s">
        <v>7</v>
      </c>
      <c r="D3" s="13">
        <v>2.2008127215294611</v>
      </c>
      <c r="F3" s="15"/>
    </row>
    <row r="4" spans="1:6">
      <c r="A4" s="11" t="s">
        <v>6</v>
      </c>
      <c r="B4" s="12">
        <v>-0.5</v>
      </c>
      <c r="C4" s="9"/>
      <c r="D4" s="9"/>
    </row>
    <row r="5" spans="1:6">
      <c r="A5" s="11" t="s">
        <v>5</v>
      </c>
      <c r="B5" s="10" t="str">
        <f>CONCATENATE("Q = 10^(",ROUND(B3,4),"log(S- ",ROUND(B4,4),")+",ROUND(D3,4),")")</f>
        <v>Q = 10^(1.9253log(S- -0.5)+2.2008)</v>
      </c>
      <c r="C5" s="9"/>
      <c r="D5" s="9"/>
    </row>
    <row r="6" spans="1:6">
      <c r="A6" s="11"/>
      <c r="B6" s="10" t="str">
        <f>CONCATENATE("Q = ",ROUND(10^D3,4),"(S-So)^",ROUND(B3,4))</f>
        <v>Q = 158.7862(S-So)^1.9253</v>
      </c>
      <c r="C6" s="9"/>
      <c r="D6" s="9"/>
    </row>
    <row r="7" spans="1:6">
      <c r="A7" s="2" t="s">
        <v>4</v>
      </c>
    </row>
    <row r="8" spans="1:6">
      <c r="A8" s="5" t="s">
        <v>2</v>
      </c>
      <c r="B8" s="5" t="s">
        <v>1</v>
      </c>
      <c r="C8" s="5" t="s">
        <v>0</v>
      </c>
    </row>
    <row r="9" spans="1:6">
      <c r="A9" s="5">
        <v>0</v>
      </c>
      <c r="B9" s="5">
        <f t="shared" ref="B9:B35" si="0">A9-$B$4</f>
        <v>0.5</v>
      </c>
      <c r="C9" s="6">
        <f t="shared" ref="C9:C38" si="1">10^($B$3*LOG(A9-$B$4)+$D$3)</f>
        <v>41.807278022901478</v>
      </c>
    </row>
    <row r="10" spans="1:6">
      <c r="A10" s="5">
        <f>A9+0.1</f>
        <v>0.1</v>
      </c>
      <c r="B10" s="5">
        <f t="shared" si="0"/>
        <v>0.6</v>
      </c>
      <c r="C10" s="6">
        <f t="shared" si="1"/>
        <v>59.387676047086593</v>
      </c>
    </row>
    <row r="11" spans="1:6">
      <c r="A11" s="5">
        <f t="shared" ref="A11:A38" si="2">A10+0.1</f>
        <v>0.2</v>
      </c>
      <c r="B11" s="5">
        <f t="shared" si="0"/>
        <v>0.7</v>
      </c>
      <c r="C11" s="6">
        <f t="shared" si="1"/>
        <v>79.907265121802183</v>
      </c>
    </row>
    <row r="12" spans="1:6" ht="12" customHeight="1">
      <c r="A12" s="5">
        <f t="shared" si="2"/>
        <v>0.30000000000000004</v>
      </c>
      <c r="B12" s="5">
        <f t="shared" si="0"/>
        <v>0.8</v>
      </c>
      <c r="C12" s="6">
        <f t="shared" si="1"/>
        <v>103.33223143627919</v>
      </c>
    </row>
    <row r="13" spans="1:6">
      <c r="A13" s="5">
        <f t="shared" si="2"/>
        <v>0.4</v>
      </c>
      <c r="B13" s="5">
        <f t="shared" si="0"/>
        <v>0.9</v>
      </c>
      <c r="C13" s="6">
        <f t="shared" si="1"/>
        <v>129.63363011089936</v>
      </c>
    </row>
    <row r="14" spans="1:6">
      <c r="A14" s="5">
        <f t="shared" si="2"/>
        <v>0.5</v>
      </c>
      <c r="B14" s="5">
        <f t="shared" si="0"/>
        <v>1</v>
      </c>
      <c r="C14" s="6">
        <f t="shared" si="1"/>
        <v>158.78618758161116</v>
      </c>
    </row>
    <row r="15" spans="1:6">
      <c r="A15" s="5">
        <f t="shared" si="2"/>
        <v>0.6</v>
      </c>
      <c r="B15" s="5">
        <f t="shared" si="0"/>
        <v>1.1000000000000001</v>
      </c>
      <c r="C15" s="6">
        <f t="shared" si="1"/>
        <v>190.76749534953751</v>
      </c>
    </row>
    <row r="16" spans="1:6">
      <c r="A16" s="5">
        <f t="shared" si="2"/>
        <v>0.7</v>
      </c>
      <c r="B16" s="5">
        <f t="shared" si="0"/>
        <v>1.2</v>
      </c>
      <c r="C16" s="6">
        <f t="shared" si="1"/>
        <v>225.55744154601589</v>
      </c>
    </row>
    <row r="17" spans="1:3">
      <c r="A17" s="5">
        <f t="shared" si="2"/>
        <v>0.79999999999999993</v>
      </c>
      <c r="B17" s="5">
        <f t="shared" si="0"/>
        <v>1.2999999999999998</v>
      </c>
      <c r="C17" s="6">
        <f t="shared" si="1"/>
        <v>263.13779533070044</v>
      </c>
    </row>
    <row r="18" spans="1:3">
      <c r="A18" s="5">
        <f t="shared" si="2"/>
        <v>0.89999999999999991</v>
      </c>
      <c r="B18" s="5">
        <f t="shared" si="0"/>
        <v>1.4</v>
      </c>
      <c r="C18" s="6">
        <f t="shared" si="1"/>
        <v>303.49189396672989</v>
      </c>
    </row>
    <row r="19" spans="1:3">
      <c r="A19" s="5">
        <f t="shared" si="2"/>
        <v>0.99999999999999989</v>
      </c>
      <c r="B19" s="5">
        <f t="shared" si="0"/>
        <v>1.5</v>
      </c>
      <c r="C19" s="6">
        <f t="shared" si="1"/>
        <v>346.60440141409174</v>
      </c>
    </row>
    <row r="20" spans="1:3">
      <c r="A20" s="5">
        <f t="shared" si="2"/>
        <v>1.0999999999999999</v>
      </c>
      <c r="B20" s="5">
        <f t="shared" si="0"/>
        <v>1.5999999999999999</v>
      </c>
      <c r="C20" s="6">
        <f t="shared" si="1"/>
        <v>392.46111825504494</v>
      </c>
    </row>
    <row r="21" spans="1:3">
      <c r="A21" s="5">
        <f t="shared" si="2"/>
        <v>1.2</v>
      </c>
      <c r="B21" s="5">
        <f t="shared" si="0"/>
        <v>1.7</v>
      </c>
      <c r="C21" s="6">
        <f t="shared" si="1"/>
        <v>441.04882940839451</v>
      </c>
    </row>
    <row r="22" spans="1:3">
      <c r="A22" s="5">
        <f t="shared" si="2"/>
        <v>1.3</v>
      </c>
      <c r="B22" s="5">
        <f t="shared" si="0"/>
        <v>1.8</v>
      </c>
      <c r="C22" s="6">
        <f t="shared" si="1"/>
        <v>492.35518027264948</v>
      </c>
    </row>
    <row r="23" spans="1:3">
      <c r="A23" s="5">
        <f t="shared" si="2"/>
        <v>1.4000000000000001</v>
      </c>
      <c r="B23" s="5">
        <f t="shared" si="0"/>
        <v>1.9000000000000001</v>
      </c>
      <c r="C23" s="6">
        <f t="shared" si="1"/>
        <v>546.36857466215542</v>
      </c>
    </row>
    <row r="24" spans="1:3">
      <c r="A24" s="5">
        <f t="shared" si="2"/>
        <v>1.5000000000000002</v>
      </c>
      <c r="B24" s="5">
        <f t="shared" si="0"/>
        <v>2</v>
      </c>
      <c r="C24" s="6">
        <f t="shared" si="1"/>
        <v>603.07808972617681</v>
      </c>
    </row>
    <row r="25" spans="1:3">
      <c r="A25" s="5">
        <f t="shared" si="2"/>
        <v>1.6000000000000003</v>
      </c>
      <c r="B25" s="5">
        <f t="shared" si="0"/>
        <v>2.1000000000000005</v>
      </c>
      <c r="C25" s="6">
        <f t="shared" si="1"/>
        <v>662.47340429596431</v>
      </c>
    </row>
    <row r="26" spans="1:3">
      <c r="A26" s="5">
        <f t="shared" si="2"/>
        <v>1.7000000000000004</v>
      </c>
      <c r="B26" s="5">
        <f t="shared" si="0"/>
        <v>2.2000000000000002</v>
      </c>
      <c r="C26" s="6">
        <f t="shared" si="1"/>
        <v>724.54473798683193</v>
      </c>
    </row>
    <row r="27" spans="1:3">
      <c r="A27" s="5">
        <f t="shared" si="2"/>
        <v>1.8000000000000005</v>
      </c>
      <c r="B27" s="5">
        <f t="shared" si="0"/>
        <v>2.3000000000000007</v>
      </c>
      <c r="C27" s="6">
        <f t="shared" si="1"/>
        <v>789.28279901440055</v>
      </c>
    </row>
    <row r="28" spans="1:3">
      <c r="A28" s="5">
        <f t="shared" si="2"/>
        <v>1.9000000000000006</v>
      </c>
      <c r="B28" s="5">
        <f t="shared" si="0"/>
        <v>2.4000000000000004</v>
      </c>
      <c r="C28" s="6">
        <f t="shared" si="1"/>
        <v>856.67873914524523</v>
      </c>
    </row>
    <row r="29" spans="1:3">
      <c r="A29" s="5">
        <f t="shared" si="2"/>
        <v>2.0000000000000004</v>
      </c>
      <c r="B29" s="5">
        <f t="shared" si="0"/>
        <v>2.5000000000000004</v>
      </c>
      <c r="C29" s="6">
        <f t="shared" si="1"/>
        <v>926.72411454379517</v>
      </c>
    </row>
    <row r="30" spans="1:3">
      <c r="A30" s="5">
        <f t="shared" si="2"/>
        <v>2.1000000000000005</v>
      </c>
      <c r="B30" s="5">
        <f t="shared" si="0"/>
        <v>2.6000000000000005</v>
      </c>
      <c r="C30" s="6">
        <f t="shared" si="1"/>
        <v>999.41085153413246</v>
      </c>
    </row>
    <row r="31" spans="1:3">
      <c r="A31" s="5">
        <f t="shared" si="2"/>
        <v>2.2000000000000006</v>
      </c>
      <c r="B31" s="5">
        <f t="shared" si="0"/>
        <v>2.7000000000000006</v>
      </c>
      <c r="C31" s="6">
        <f t="shared" si="1"/>
        <v>1074.7312164908496</v>
      </c>
    </row>
    <row r="32" spans="1:3">
      <c r="A32" s="5">
        <f t="shared" si="2"/>
        <v>2.3000000000000007</v>
      </c>
      <c r="B32" s="5">
        <f t="shared" si="0"/>
        <v>2.8000000000000007</v>
      </c>
      <c r="C32" s="6">
        <f t="shared" si="1"/>
        <v>1152.6777892237226</v>
      </c>
    </row>
    <row r="33" spans="1:4">
      <c r="A33" s="5">
        <f t="shared" si="2"/>
        <v>2.4000000000000008</v>
      </c>
      <c r="B33" s="5">
        <f t="shared" si="0"/>
        <v>2.9000000000000008</v>
      </c>
      <c r="C33" s="6">
        <f t="shared" si="1"/>
        <v>1233.2434393383301</v>
      </c>
    </row>
    <row r="34" spans="1:4">
      <c r="A34" s="5">
        <f t="shared" si="2"/>
        <v>2.5000000000000009</v>
      </c>
      <c r="B34" s="5">
        <f t="shared" si="0"/>
        <v>3.0000000000000009</v>
      </c>
      <c r="C34" s="6">
        <f t="shared" si="1"/>
        <v>1316.4213051469665</v>
      </c>
    </row>
    <row r="35" spans="1:4">
      <c r="A35" s="5">
        <f t="shared" si="2"/>
        <v>2.600000000000001</v>
      </c>
      <c r="B35" s="5">
        <f t="shared" si="0"/>
        <v>3.100000000000001</v>
      </c>
      <c r="C35" s="6">
        <f t="shared" si="1"/>
        <v>1402.204774777508</v>
      </c>
    </row>
    <row r="36" spans="1:4">
      <c r="A36" s="5">
        <f t="shared" si="2"/>
        <v>2.7000000000000011</v>
      </c>
      <c r="B36" s="5">
        <f>A36-$B$4</f>
        <v>3.2000000000000011</v>
      </c>
      <c r="C36" s="6">
        <f t="shared" si="1"/>
        <v>1490.5874691865317</v>
      </c>
    </row>
    <row r="37" spans="1:4">
      <c r="A37" s="5">
        <f t="shared" si="2"/>
        <v>2.8000000000000012</v>
      </c>
      <c r="B37" s="5">
        <f t="shared" ref="B37:B39" si="3">A37-$B$4</f>
        <v>3.3000000000000012</v>
      </c>
      <c r="C37" s="6">
        <f t="shared" si="1"/>
        <v>1581.5632268303114</v>
      </c>
    </row>
    <row r="38" spans="1:4">
      <c r="A38" s="5">
        <f t="shared" si="2"/>
        <v>2.9000000000000012</v>
      </c>
      <c r="B38" s="5">
        <f t="shared" si="3"/>
        <v>3.4000000000000012</v>
      </c>
      <c r="C38" s="6">
        <f t="shared" si="1"/>
        <v>1675.1260897858149</v>
      </c>
    </row>
    <row r="39" spans="1:4">
      <c r="A39" s="5">
        <f t="shared" ref="A39" si="4">A38+0.1</f>
        <v>3.0000000000000013</v>
      </c>
      <c r="B39" s="5">
        <f t="shared" si="3"/>
        <v>3.5000000000000013</v>
      </c>
      <c r="C39" s="6">
        <f t="shared" ref="C39" si="5">10^($B$3*LOG(A39-$B$4)+$D$3)</f>
        <v>1771.27029114533</v>
      </c>
    </row>
    <row r="40" spans="1:4">
      <c r="A40" s="5"/>
      <c r="B40" s="6"/>
    </row>
    <row r="41" spans="1:4">
      <c r="A41" s="2" t="s">
        <v>3</v>
      </c>
    </row>
    <row r="42" spans="1:4">
      <c r="A42" s="5" t="s">
        <v>2</v>
      </c>
      <c r="B42" s="5" t="s">
        <v>1</v>
      </c>
      <c r="C42" s="5" t="s">
        <v>0</v>
      </c>
      <c r="D42" s="8"/>
    </row>
    <row r="43" spans="1:4">
      <c r="A43" s="5">
        <v>2.2799999999999998</v>
      </c>
      <c r="B43" s="5">
        <f t="shared" ref="B43:B45" si="6">A43-$B$4</f>
        <v>2.78</v>
      </c>
      <c r="C43" s="6">
        <v>1151</v>
      </c>
    </row>
    <row r="44" spans="1:4">
      <c r="A44" s="5">
        <v>1.1100000000000001</v>
      </c>
      <c r="B44" s="5">
        <f t="shared" si="6"/>
        <v>1.61</v>
      </c>
      <c r="C44" s="6">
        <v>405</v>
      </c>
    </row>
    <row r="45" spans="1:4">
      <c r="A45" s="5">
        <v>1.49</v>
      </c>
      <c r="B45" s="5">
        <f t="shared" si="6"/>
        <v>1.99</v>
      </c>
      <c r="C45" s="6">
        <v>578.6</v>
      </c>
    </row>
    <row r="46" spans="1:4">
      <c r="A46" s="5"/>
      <c r="B46" s="5"/>
      <c r="C46" s="6"/>
      <c r="D46" s="7"/>
    </row>
    <row r="47" spans="1:4">
      <c r="A47" s="5"/>
      <c r="B47" s="5"/>
      <c r="C47" s="6"/>
      <c r="D47" s="7"/>
    </row>
    <row r="48" spans="1:4">
      <c r="A48" s="5"/>
      <c r="B48" s="5"/>
      <c r="C48" s="6"/>
      <c r="D48" s="7"/>
    </row>
    <row r="49" spans="1:3">
      <c r="A49" s="5"/>
      <c r="B49" s="5"/>
      <c r="C49" s="6"/>
    </row>
    <row r="50" spans="1:3">
      <c r="A50" s="4"/>
      <c r="B50" s="5"/>
      <c r="C50" s="3"/>
    </row>
    <row r="51" spans="1:3">
      <c r="A51" s="4"/>
      <c r="B51" s="5"/>
      <c r="C51" s="3"/>
    </row>
    <row r="52" spans="1:3">
      <c r="A52" s="4"/>
      <c r="B52" s="4"/>
      <c r="C52" s="3"/>
    </row>
    <row r="53" spans="1:3">
      <c r="A53" s="4"/>
      <c r="B53" s="4"/>
      <c r="C53" s="3"/>
    </row>
  </sheetData>
  <pageMargins left="0.5" right="0.5" top="1" bottom="0.5" header="0.5" footer="0.5"/>
  <pageSetup firstPageNumber="3" orientation="portrait" useFirstPageNumber="1" r:id="rId1"/>
  <headerFooter alignWithMargins="0">
    <oddHeader>&amp;RSusitna Tributary Gaging 
Appendix A</oddHeader>
    <oddFooter>&amp;CA-&amp;P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F50"/>
  <sheetViews>
    <sheetView workbookViewId="0">
      <selection activeCell="C30" sqref="C30"/>
    </sheetView>
  </sheetViews>
  <sheetFormatPr defaultRowHeight="12.75"/>
  <cols>
    <col min="1" max="1" width="9.140625" style="2"/>
    <col min="2" max="2" width="8.5703125" style="2" customWidth="1"/>
    <col min="3" max="4" width="9.140625" style="1"/>
    <col min="5" max="5" width="14.85546875" style="1" customWidth="1"/>
    <col min="6" max="8" width="9.140625" style="1"/>
    <col min="9" max="9" width="16.7109375" style="1" customWidth="1"/>
    <col min="10" max="16384" width="9.140625" style="1"/>
  </cols>
  <sheetData>
    <row r="1" spans="1:6">
      <c r="A1" s="14" t="s">
        <v>16</v>
      </c>
    </row>
    <row r="3" spans="1:6" ht="14.25">
      <c r="A3" s="9" t="s">
        <v>8</v>
      </c>
      <c r="B3" s="12">
        <v>1.993734137954811</v>
      </c>
      <c r="C3" s="9" t="s">
        <v>7</v>
      </c>
      <c r="D3" s="13">
        <v>2.1747308909529073</v>
      </c>
      <c r="F3" s="15"/>
    </row>
    <row r="4" spans="1:6">
      <c r="A4" s="11" t="s">
        <v>6</v>
      </c>
      <c r="B4" s="12">
        <v>-0.7</v>
      </c>
      <c r="C4" s="9"/>
      <c r="D4" s="9"/>
    </row>
    <row r="5" spans="1:6">
      <c r="A5" s="11" t="s">
        <v>5</v>
      </c>
      <c r="B5" s="10" t="str">
        <f>CONCATENATE("Q = 10^(",ROUND(B3,4),"log(S- ",ROUND(B4,4),")+",ROUND(D3,4),")")</f>
        <v>Q = 10^(1.9937log(S- -0.7)+2.1747)</v>
      </c>
      <c r="C5" s="9"/>
      <c r="D5" s="9"/>
    </row>
    <row r="6" spans="1:6">
      <c r="A6" s="11"/>
      <c r="B6" s="10" t="str">
        <f>CONCATENATE("Q = ",ROUND(10^D3,4),"(S-So)^",ROUND(B3,4))</f>
        <v>Q = 149.5309(S-So)^1.9937</v>
      </c>
      <c r="C6" s="9"/>
      <c r="D6" s="9"/>
    </row>
    <row r="7" spans="1:6">
      <c r="A7" s="2" t="s">
        <v>4</v>
      </c>
    </row>
    <row r="8" spans="1:6">
      <c r="A8" s="5" t="s">
        <v>2</v>
      </c>
      <c r="B8" s="5" t="s">
        <v>1</v>
      </c>
      <c r="C8" s="5" t="s">
        <v>0</v>
      </c>
    </row>
    <row r="9" spans="1:6">
      <c r="A9" s="5">
        <v>0.3</v>
      </c>
      <c r="B9" s="5">
        <f t="shared" ref="B9:B35" si="0">A9-$B$4</f>
        <v>1</v>
      </c>
      <c r="C9" s="6">
        <f t="shared" ref="C9:C36" si="1">10^($B$3*LOG(A9-$B$4)+$D$3)</f>
        <v>149.53088061258643</v>
      </c>
    </row>
    <row r="10" spans="1:6">
      <c r="A10" s="5">
        <f>A9+0.1</f>
        <v>0.4</v>
      </c>
      <c r="B10" s="5">
        <f t="shared" si="0"/>
        <v>1.1000000000000001</v>
      </c>
      <c r="C10" s="6">
        <f t="shared" si="1"/>
        <v>180.82434491144593</v>
      </c>
    </row>
    <row r="11" spans="1:6">
      <c r="A11" s="5">
        <f t="shared" ref="A11:A36" si="2">A10+0.1</f>
        <v>0.5</v>
      </c>
      <c r="B11" s="5">
        <f t="shared" si="0"/>
        <v>1.2</v>
      </c>
      <c r="C11" s="6">
        <f t="shared" si="1"/>
        <v>215.07862149336117</v>
      </c>
    </row>
    <row r="12" spans="1:6" ht="12" customHeight="1">
      <c r="A12" s="5">
        <f t="shared" si="2"/>
        <v>0.6</v>
      </c>
      <c r="B12" s="5">
        <f t="shared" si="0"/>
        <v>1.2999999999999998</v>
      </c>
      <c r="C12" s="6">
        <f t="shared" si="1"/>
        <v>252.29209450092122</v>
      </c>
    </row>
    <row r="13" spans="1:6">
      <c r="A13" s="5">
        <f t="shared" si="2"/>
        <v>0.7</v>
      </c>
      <c r="B13" s="5">
        <f t="shared" si="0"/>
        <v>1.4</v>
      </c>
      <c r="C13" s="6">
        <f t="shared" si="1"/>
        <v>292.46327856043303</v>
      </c>
    </row>
    <row r="14" spans="1:6">
      <c r="A14" s="5">
        <f t="shared" si="2"/>
        <v>0.79999999999999993</v>
      </c>
      <c r="B14" s="5">
        <f t="shared" si="0"/>
        <v>1.5</v>
      </c>
      <c r="C14" s="6">
        <f t="shared" si="1"/>
        <v>335.59079930765006</v>
      </c>
    </row>
    <row r="15" spans="1:6">
      <c r="A15" s="5">
        <f t="shared" si="2"/>
        <v>0.89999999999999991</v>
      </c>
      <c r="B15" s="5">
        <f t="shared" si="0"/>
        <v>1.5999999999999999</v>
      </c>
      <c r="C15" s="6">
        <f t="shared" si="1"/>
        <v>381.67337797198491</v>
      </c>
    </row>
    <row r="16" spans="1:6">
      <c r="A16" s="5">
        <f t="shared" si="2"/>
        <v>0.99999999999999989</v>
      </c>
      <c r="B16" s="5">
        <f t="shared" si="0"/>
        <v>1.6999999999999997</v>
      </c>
      <c r="C16" s="6">
        <f t="shared" si="1"/>
        <v>430.70981896401827</v>
      </c>
    </row>
    <row r="17" spans="1:3">
      <c r="A17" s="5">
        <f t="shared" si="2"/>
        <v>1.0999999999999999</v>
      </c>
      <c r="B17" s="5">
        <f t="shared" si="0"/>
        <v>1.7999999999999998</v>
      </c>
      <c r="C17" s="6">
        <f t="shared" si="1"/>
        <v>482.69899973336436</v>
      </c>
    </row>
    <row r="18" spans="1:3">
      <c r="A18" s="5">
        <f t="shared" si="2"/>
        <v>1.2</v>
      </c>
      <c r="B18" s="5">
        <f t="shared" si="0"/>
        <v>1.9</v>
      </c>
      <c r="C18" s="6">
        <f t="shared" si="1"/>
        <v>537.63986237479139</v>
      </c>
    </row>
    <row r="19" spans="1:3">
      <c r="A19" s="5">
        <f t="shared" si="2"/>
        <v>1.3</v>
      </c>
      <c r="B19" s="5">
        <f t="shared" si="0"/>
        <v>2</v>
      </c>
      <c r="C19" s="6">
        <f t="shared" si="1"/>
        <v>595.53140660250551</v>
      </c>
    </row>
    <row r="20" spans="1:3">
      <c r="A20" s="5">
        <f t="shared" si="2"/>
        <v>1.4000000000000001</v>
      </c>
      <c r="B20" s="5">
        <f t="shared" si="0"/>
        <v>2.1</v>
      </c>
      <c r="C20" s="6">
        <f t="shared" si="1"/>
        <v>656.37268381050535</v>
      </c>
    </row>
    <row r="21" spans="1:3">
      <c r="A21" s="5">
        <f t="shared" si="2"/>
        <v>1.5000000000000002</v>
      </c>
      <c r="B21" s="5">
        <f t="shared" si="0"/>
        <v>2.2000000000000002</v>
      </c>
      <c r="C21" s="6">
        <f t="shared" si="1"/>
        <v>720.16279200609233</v>
      </c>
    </row>
    <row r="22" spans="1:3">
      <c r="A22" s="5">
        <f t="shared" si="2"/>
        <v>1.6000000000000003</v>
      </c>
      <c r="B22" s="5">
        <f t="shared" si="0"/>
        <v>2.3000000000000003</v>
      </c>
      <c r="C22" s="6">
        <f t="shared" si="1"/>
        <v>786.90087145336338</v>
      </c>
    </row>
    <row r="23" spans="1:3">
      <c r="A23" s="5">
        <f t="shared" si="2"/>
        <v>1.7000000000000004</v>
      </c>
      <c r="B23" s="5">
        <f t="shared" si="0"/>
        <v>2.4000000000000004</v>
      </c>
      <c r="C23" s="6">
        <f t="shared" si="1"/>
        <v>856.58610089993601</v>
      </c>
    </row>
    <row r="24" spans="1:3">
      <c r="A24" s="5">
        <f t="shared" si="2"/>
        <v>1.8000000000000005</v>
      </c>
      <c r="B24" s="5">
        <f t="shared" si="0"/>
        <v>2.5000000000000004</v>
      </c>
      <c r="C24" s="6">
        <f t="shared" si="1"/>
        <v>929.2176942872627</v>
      </c>
    </row>
    <row r="25" spans="1:3">
      <c r="A25" s="5">
        <f t="shared" si="2"/>
        <v>1.9000000000000006</v>
      </c>
      <c r="B25" s="5">
        <f t="shared" si="0"/>
        <v>2.6000000000000005</v>
      </c>
      <c r="C25" s="6">
        <f t="shared" si="1"/>
        <v>1004.7948978652588</v>
      </c>
    </row>
    <row r="26" spans="1:3">
      <c r="A26" s="5">
        <f t="shared" si="2"/>
        <v>2.0000000000000004</v>
      </c>
      <c r="B26" s="5">
        <f t="shared" si="0"/>
        <v>2.7</v>
      </c>
      <c r="C26" s="6">
        <f t="shared" si="1"/>
        <v>1083.316987647619</v>
      </c>
    </row>
    <row r="27" spans="1:3">
      <c r="A27" s="5">
        <f t="shared" si="2"/>
        <v>2.1000000000000005</v>
      </c>
      <c r="B27" s="5">
        <f t="shared" si="0"/>
        <v>2.8000000000000007</v>
      </c>
      <c r="C27" s="6">
        <f t="shared" si="1"/>
        <v>1164.7832671562196</v>
      </c>
    </row>
    <row r="28" spans="1:3">
      <c r="A28" s="5">
        <f t="shared" si="2"/>
        <v>2.2000000000000006</v>
      </c>
      <c r="B28" s="5">
        <f t="shared" si="0"/>
        <v>2.9000000000000004</v>
      </c>
      <c r="C28" s="6">
        <f t="shared" si="1"/>
        <v>1249.193065412403</v>
      </c>
    </row>
    <row r="29" spans="1:3">
      <c r="A29" s="5">
        <f t="shared" si="2"/>
        <v>2.3000000000000007</v>
      </c>
      <c r="B29" s="5">
        <f t="shared" si="0"/>
        <v>3.0000000000000009</v>
      </c>
      <c r="C29" s="6">
        <f t="shared" si="1"/>
        <v>1336.5457351404218</v>
      </c>
    </row>
    <row r="30" spans="1:3">
      <c r="A30" s="5">
        <f t="shared" si="2"/>
        <v>2.4000000000000008</v>
      </c>
      <c r="B30" s="5">
        <f t="shared" si="0"/>
        <v>3.1000000000000005</v>
      </c>
      <c r="C30" s="6">
        <f t="shared" si="1"/>
        <v>1426.8406511541511</v>
      </c>
    </row>
    <row r="31" spans="1:3">
      <c r="A31" s="5">
        <f t="shared" si="2"/>
        <v>2.5000000000000009</v>
      </c>
      <c r="B31" s="5">
        <f t="shared" si="0"/>
        <v>3.2000000000000011</v>
      </c>
      <c r="C31" s="6">
        <f t="shared" si="1"/>
        <v>1520.0772089029867</v>
      </c>
    </row>
    <row r="32" spans="1:3">
      <c r="A32" s="5">
        <f t="shared" si="2"/>
        <v>2.600000000000001</v>
      </c>
      <c r="B32" s="5">
        <f t="shared" si="0"/>
        <v>3.3000000000000007</v>
      </c>
      <c r="C32" s="6">
        <f t="shared" si="1"/>
        <v>1616.2548231566477</v>
      </c>
    </row>
    <row r="33" spans="1:4">
      <c r="A33" s="5">
        <f t="shared" si="2"/>
        <v>2.7000000000000011</v>
      </c>
      <c r="B33" s="5">
        <f t="shared" si="0"/>
        <v>3.4000000000000012</v>
      </c>
      <c r="C33" s="6">
        <f t="shared" si="1"/>
        <v>1715.372926811762</v>
      </c>
    </row>
    <row r="34" spans="1:4">
      <c r="A34" s="5">
        <f t="shared" si="2"/>
        <v>2.8000000000000012</v>
      </c>
      <c r="B34" s="5">
        <f t="shared" si="0"/>
        <v>3.5000000000000009</v>
      </c>
      <c r="C34" s="6">
        <f t="shared" si="1"/>
        <v>1817.4309698056043</v>
      </c>
    </row>
    <row r="35" spans="1:4">
      <c r="A35" s="5">
        <f t="shared" si="2"/>
        <v>2.9000000000000012</v>
      </c>
      <c r="B35" s="5">
        <f t="shared" si="0"/>
        <v>3.6000000000000014</v>
      </c>
      <c r="C35" s="6">
        <f t="shared" si="1"/>
        <v>1922.4284181246014</v>
      </c>
    </row>
    <row r="36" spans="1:4">
      <c r="A36" s="5">
        <f t="shared" si="2"/>
        <v>3.0000000000000013</v>
      </c>
      <c r="B36" s="5">
        <f>A36-$B$4</f>
        <v>3.7000000000000011</v>
      </c>
      <c r="C36" s="6">
        <f t="shared" si="1"/>
        <v>2030.3647528968331</v>
      </c>
    </row>
    <row r="37" spans="1:4">
      <c r="A37" s="5"/>
      <c r="B37" s="6"/>
    </row>
    <row r="38" spans="1:4">
      <c r="A38" s="2" t="s">
        <v>3</v>
      </c>
    </row>
    <row r="39" spans="1:4">
      <c r="A39" s="5" t="s">
        <v>2</v>
      </c>
      <c r="B39" s="5" t="s">
        <v>1</v>
      </c>
      <c r="C39" s="5" t="s">
        <v>0</v>
      </c>
      <c r="D39" s="8"/>
    </row>
    <row r="40" spans="1:4">
      <c r="A40" s="5">
        <v>2.4300000000000002</v>
      </c>
      <c r="B40" s="5">
        <f t="shared" ref="B40:B44" si="3">A40-$B$4</f>
        <v>3.13</v>
      </c>
      <c r="C40" s="6">
        <v>1459</v>
      </c>
    </row>
    <row r="41" spans="1:4">
      <c r="A41" s="5">
        <v>2.48</v>
      </c>
      <c r="B41" s="5">
        <f t="shared" si="3"/>
        <v>3.1799999999999997</v>
      </c>
      <c r="C41" s="6">
        <v>1506</v>
      </c>
    </row>
    <row r="42" spans="1:4">
      <c r="A42" s="5">
        <v>1.25</v>
      </c>
      <c r="B42" s="5">
        <f t="shared" si="3"/>
        <v>1.95</v>
      </c>
      <c r="C42" s="6">
        <v>571.9</v>
      </c>
    </row>
    <row r="43" spans="1:4">
      <c r="A43" s="5">
        <v>1.65</v>
      </c>
      <c r="B43" s="5">
        <f t="shared" si="3"/>
        <v>2.3499999999999996</v>
      </c>
      <c r="C43" s="6">
        <v>809</v>
      </c>
    </row>
    <row r="44" spans="1:4">
      <c r="A44" s="5">
        <v>1.45</v>
      </c>
      <c r="B44" s="5">
        <f t="shared" si="3"/>
        <v>2.15</v>
      </c>
      <c r="C44" s="6">
        <v>687.3</v>
      </c>
      <c r="D44" s="7"/>
    </row>
    <row r="45" spans="1:4">
      <c r="A45" s="5"/>
      <c r="B45" s="5"/>
      <c r="C45" s="6"/>
      <c r="D45" s="7"/>
    </row>
    <row r="46" spans="1:4">
      <c r="A46" s="5"/>
      <c r="B46" s="5"/>
      <c r="C46" s="6"/>
    </row>
    <row r="47" spans="1:4">
      <c r="A47" s="4"/>
      <c r="B47" s="5"/>
      <c r="C47" s="3"/>
    </row>
    <row r="48" spans="1:4">
      <c r="A48" s="4"/>
      <c r="B48" s="5"/>
      <c r="C48" s="3"/>
    </row>
    <row r="49" spans="1:3">
      <c r="A49" s="4"/>
      <c r="B49" s="4"/>
      <c r="C49" s="3"/>
    </row>
    <row r="50" spans="1:3">
      <c r="A50" s="4"/>
      <c r="B50" s="4"/>
      <c r="C50" s="3"/>
    </row>
  </sheetData>
  <pageMargins left="0.5" right="0.5" top="1" bottom="0.5" header="0.5" footer="0.5"/>
  <pageSetup firstPageNumber="4" orientation="portrait" useFirstPageNumber="1" r:id="rId1"/>
  <headerFooter alignWithMargins="0">
    <oddHeader>&amp;RSusitna Tributary Gaging 
Appendix A</oddHeader>
    <oddFooter>&amp;CA-&amp;P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F61"/>
  <sheetViews>
    <sheetView workbookViewId="0">
      <selection activeCell="C30" sqref="C30"/>
    </sheetView>
  </sheetViews>
  <sheetFormatPr defaultRowHeight="12.75"/>
  <cols>
    <col min="1" max="1" width="9.140625" style="2"/>
    <col min="2" max="2" width="8.5703125" style="2" customWidth="1"/>
    <col min="3" max="4" width="9.140625" style="1"/>
    <col min="5" max="5" width="14.85546875" style="1" customWidth="1"/>
    <col min="6" max="8" width="9.140625" style="1"/>
    <col min="9" max="9" width="16.7109375" style="1" customWidth="1"/>
    <col min="10" max="16384" width="9.140625" style="1"/>
  </cols>
  <sheetData>
    <row r="1" spans="1:6">
      <c r="A1" s="14" t="s">
        <v>12</v>
      </c>
    </row>
    <row r="3" spans="1:6" ht="14.25">
      <c r="A3" s="9" t="s">
        <v>8</v>
      </c>
      <c r="B3" s="12">
        <v>2.0110003155919629</v>
      </c>
      <c r="C3" s="9" t="s">
        <v>7</v>
      </c>
      <c r="D3" s="13">
        <v>2.1425521078481777</v>
      </c>
      <c r="F3" s="15"/>
    </row>
    <row r="4" spans="1:6">
      <c r="A4" s="11" t="s">
        <v>6</v>
      </c>
      <c r="B4" s="12">
        <v>0.28999999999999998</v>
      </c>
      <c r="C4" s="9"/>
      <c r="D4" s="9"/>
    </row>
    <row r="5" spans="1:6">
      <c r="A5" s="11" t="s">
        <v>5</v>
      </c>
      <c r="B5" s="10" t="str">
        <f>CONCATENATE("Q = 10^(",ROUND(B3,4),"log(S- ",ROUND(B4,4),")+",ROUND(D3,4),")")</f>
        <v>Q = 10^(2.011log(S- 0.29)+2.1426)</v>
      </c>
      <c r="C5" s="9"/>
      <c r="D5" s="9"/>
    </row>
    <row r="6" spans="1:6">
      <c r="A6" s="11"/>
      <c r="B6" s="10" t="str">
        <f>CONCATENATE("Q = ",ROUND(10^D3,4),"(S-So)^",ROUND(B3,4))</f>
        <v>Q = 138.852(S-So)^2.011</v>
      </c>
      <c r="C6" s="9"/>
      <c r="D6" s="9"/>
    </row>
    <row r="7" spans="1:6">
      <c r="A7" s="2" t="s">
        <v>4</v>
      </c>
    </row>
    <row r="8" spans="1:6">
      <c r="A8" s="5" t="s">
        <v>2</v>
      </c>
      <c r="B8" s="5" t="s">
        <v>1</v>
      </c>
      <c r="C8" s="5" t="s">
        <v>0</v>
      </c>
    </row>
    <row r="9" spans="1:6">
      <c r="A9" s="5">
        <v>0.3</v>
      </c>
      <c r="B9" s="5">
        <f t="shared" ref="B9:B35" si="0">A9-$B$4</f>
        <v>1.0000000000000009E-2</v>
      </c>
      <c r="C9" s="6">
        <f>10^($B$3*LOG(A9-$B$4)+$D$3)</f>
        <v>1.3199317531538836E-2</v>
      </c>
    </row>
    <row r="10" spans="1:6">
      <c r="A10" s="5">
        <f t="shared" ref="A10:A36" si="1">A9+0.1</f>
        <v>0.4</v>
      </c>
      <c r="B10" s="5">
        <f t="shared" si="0"/>
        <v>0.11000000000000004</v>
      </c>
      <c r="C10" s="6">
        <f t="shared" ref="C10:C31" si="2">10^($B$3*LOG(A10-$B$4)+$D$3)</f>
        <v>1.6398060907065042</v>
      </c>
    </row>
    <row r="11" spans="1:6">
      <c r="A11" s="5">
        <f t="shared" si="1"/>
        <v>0.5</v>
      </c>
      <c r="B11" s="5">
        <f t="shared" si="0"/>
        <v>0.21000000000000002</v>
      </c>
      <c r="C11" s="6">
        <f t="shared" si="2"/>
        <v>6.019146249274419</v>
      </c>
    </row>
    <row r="12" spans="1:6" ht="12" customHeight="1">
      <c r="A12" s="5">
        <f t="shared" si="1"/>
        <v>0.6</v>
      </c>
      <c r="B12" s="5">
        <f t="shared" si="0"/>
        <v>0.31</v>
      </c>
      <c r="C12" s="6">
        <f t="shared" si="2"/>
        <v>13.172867201392423</v>
      </c>
    </row>
    <row r="13" spans="1:6">
      <c r="A13" s="5">
        <f t="shared" si="1"/>
        <v>0.7</v>
      </c>
      <c r="B13" s="5">
        <f t="shared" si="0"/>
        <v>0.41</v>
      </c>
      <c r="C13" s="6">
        <f t="shared" si="2"/>
        <v>23.113212997417115</v>
      </c>
    </row>
    <row r="14" spans="1:6">
      <c r="A14" s="5">
        <f t="shared" si="1"/>
        <v>0.79999999999999993</v>
      </c>
      <c r="B14" s="5">
        <f t="shared" si="0"/>
        <v>0.51</v>
      </c>
      <c r="C14" s="6">
        <f t="shared" si="2"/>
        <v>35.84888394711021</v>
      </c>
    </row>
    <row r="15" spans="1:6">
      <c r="A15" s="5">
        <f t="shared" si="1"/>
        <v>0.89999999999999991</v>
      </c>
      <c r="B15" s="5">
        <f t="shared" si="0"/>
        <v>0.60999999999999988</v>
      </c>
      <c r="C15" s="6">
        <f t="shared" si="2"/>
        <v>51.386653814385774</v>
      </c>
    </row>
    <row r="16" spans="1:6">
      <c r="A16" s="5">
        <f t="shared" si="1"/>
        <v>0.99999999999999989</v>
      </c>
      <c r="B16" s="5">
        <f t="shared" si="0"/>
        <v>0.71</v>
      </c>
      <c r="C16" s="6">
        <f t="shared" si="2"/>
        <v>69.732076861027906</v>
      </c>
    </row>
    <row r="17" spans="1:3">
      <c r="A17" s="5">
        <f t="shared" si="1"/>
        <v>1.0999999999999999</v>
      </c>
      <c r="B17" s="5">
        <f t="shared" si="0"/>
        <v>0.80999999999999983</v>
      </c>
      <c r="C17" s="6">
        <f t="shared" si="2"/>
        <v>90.889863654728501</v>
      </c>
    </row>
    <row r="18" spans="1:3">
      <c r="A18" s="5">
        <f t="shared" si="1"/>
        <v>1.2</v>
      </c>
      <c r="B18" s="5">
        <f t="shared" si="0"/>
        <v>0.90999999999999992</v>
      </c>
      <c r="C18" s="6">
        <f t="shared" si="2"/>
        <v>114.86410550030061</v>
      </c>
    </row>
    <row r="19" spans="1:3">
      <c r="A19" s="5">
        <f t="shared" si="1"/>
        <v>1.3</v>
      </c>
      <c r="B19" s="5">
        <f t="shared" si="0"/>
        <v>1.01</v>
      </c>
      <c r="C19" s="6">
        <f t="shared" si="2"/>
        <v>141.65841945927838</v>
      </c>
    </row>
    <row r="20" spans="1:3">
      <c r="A20" s="5">
        <f t="shared" si="1"/>
        <v>1.4000000000000001</v>
      </c>
      <c r="B20" s="5">
        <f t="shared" si="0"/>
        <v>1.1100000000000001</v>
      </c>
      <c r="C20" s="6">
        <f t="shared" si="2"/>
        <v>171.27604758232715</v>
      </c>
    </row>
    <row r="21" spans="1:3">
      <c r="A21" s="5">
        <f t="shared" si="1"/>
        <v>1.5000000000000002</v>
      </c>
      <c r="B21" s="5">
        <f t="shared" si="0"/>
        <v>1.2100000000000002</v>
      </c>
      <c r="C21" s="6">
        <f t="shared" si="2"/>
        <v>203.71992784422818</v>
      </c>
    </row>
    <row r="22" spans="1:3">
      <c r="A22" s="5">
        <f t="shared" si="1"/>
        <v>1.6000000000000003</v>
      </c>
      <c r="B22" s="5">
        <f t="shared" si="0"/>
        <v>1.3100000000000003</v>
      </c>
      <c r="C22" s="6">
        <f t="shared" si="2"/>
        <v>238.99274663131936</v>
      </c>
    </row>
    <row r="23" spans="1:3">
      <c r="A23" s="5">
        <f t="shared" si="1"/>
        <v>1.7000000000000004</v>
      </c>
      <c r="B23" s="5">
        <f t="shared" si="0"/>
        <v>1.4100000000000004</v>
      </c>
      <c r="C23" s="6">
        <f t="shared" si="2"/>
        <v>277.09697868096384</v>
      </c>
    </row>
    <row r="24" spans="1:3">
      <c r="A24" s="5">
        <f t="shared" si="1"/>
        <v>1.8000000000000005</v>
      </c>
      <c r="B24" s="5">
        <f t="shared" si="0"/>
        <v>1.5100000000000005</v>
      </c>
      <c r="C24" s="6">
        <f t="shared" si="2"/>
        <v>318.03491818508002</v>
      </c>
    </row>
    <row r="25" spans="1:3">
      <c r="A25" s="5">
        <f t="shared" si="1"/>
        <v>1.9000000000000006</v>
      </c>
      <c r="B25" s="5">
        <f t="shared" si="0"/>
        <v>1.6100000000000005</v>
      </c>
      <c r="C25" s="6">
        <f t="shared" si="2"/>
        <v>361.80870348964135</v>
      </c>
    </row>
    <row r="26" spans="1:3">
      <c r="A26" s="5">
        <f t="shared" si="1"/>
        <v>2.0000000000000004</v>
      </c>
      <c r="B26" s="5">
        <f t="shared" si="0"/>
        <v>1.7100000000000004</v>
      </c>
      <c r="C26" s="6">
        <f t="shared" si="2"/>
        <v>408.42033703815127</v>
      </c>
    </row>
    <row r="27" spans="1:3">
      <c r="A27" s="5">
        <f t="shared" si="1"/>
        <v>2.1000000000000005</v>
      </c>
      <c r="B27" s="5">
        <f t="shared" si="0"/>
        <v>1.8100000000000005</v>
      </c>
      <c r="C27" s="6">
        <f t="shared" si="2"/>
        <v>457.87170170836265</v>
      </c>
    </row>
    <row r="28" spans="1:3">
      <c r="A28" s="5">
        <f t="shared" si="1"/>
        <v>2.2000000000000006</v>
      </c>
      <c r="B28" s="5">
        <f t="shared" si="0"/>
        <v>1.9100000000000006</v>
      </c>
      <c r="C28" s="6">
        <f t="shared" si="2"/>
        <v>510.16457436375686</v>
      </c>
    </row>
    <row r="29" spans="1:3">
      <c r="A29" s="5">
        <f t="shared" si="1"/>
        <v>2.3000000000000007</v>
      </c>
      <c r="B29" s="5">
        <f t="shared" si="0"/>
        <v>2.0100000000000007</v>
      </c>
      <c r="C29" s="6">
        <f t="shared" si="2"/>
        <v>565.30063721974579</v>
      </c>
    </row>
    <row r="30" spans="1:3">
      <c r="A30" s="5">
        <f t="shared" si="1"/>
        <v>2.4000000000000008</v>
      </c>
      <c r="B30" s="5">
        <f t="shared" si="0"/>
        <v>2.1100000000000008</v>
      </c>
      <c r="C30" s="6">
        <f t="shared" si="2"/>
        <v>623.28148747109833</v>
      </c>
    </row>
    <row r="31" spans="1:3">
      <c r="A31" s="5">
        <f t="shared" si="1"/>
        <v>2.5000000000000009</v>
      </c>
      <c r="B31" s="5">
        <f t="shared" si="0"/>
        <v>2.2100000000000009</v>
      </c>
      <c r="C31" s="6">
        <f t="shared" si="2"/>
        <v>684.10864551850341</v>
      </c>
    </row>
    <row r="32" spans="1:3">
      <c r="A32" s="5">
        <f t="shared" si="1"/>
        <v>2.600000000000001</v>
      </c>
      <c r="B32" s="5">
        <f t="shared" si="0"/>
        <v>2.3100000000000009</v>
      </c>
      <c r="C32" s="6">
        <f t="shared" ref="C32:C36" si="3">10^($B$3*LOG(A32-$B$4)+$D$3)</f>
        <v>747.78356205381033</v>
      </c>
    </row>
    <row r="33" spans="1:4">
      <c r="A33" s="5">
        <f t="shared" si="1"/>
        <v>2.7000000000000011</v>
      </c>
      <c r="B33" s="5">
        <f t="shared" si="0"/>
        <v>2.410000000000001</v>
      </c>
      <c r="C33" s="6">
        <f t="shared" si="3"/>
        <v>814.30762420598455</v>
      </c>
    </row>
    <row r="34" spans="1:4">
      <c r="A34" s="5">
        <f t="shared" si="1"/>
        <v>2.8000000000000012</v>
      </c>
      <c r="B34" s="5">
        <f t="shared" si="0"/>
        <v>2.5100000000000011</v>
      </c>
      <c r="C34" s="6">
        <f t="shared" si="3"/>
        <v>883.68216090698115</v>
      </c>
    </row>
    <row r="35" spans="1:4">
      <c r="A35" s="5">
        <f t="shared" si="1"/>
        <v>2.9000000000000012</v>
      </c>
      <c r="B35" s="5">
        <f t="shared" si="0"/>
        <v>2.6100000000000012</v>
      </c>
      <c r="C35" s="6">
        <f t="shared" si="3"/>
        <v>955.90844760434265</v>
      </c>
    </row>
    <row r="36" spans="1:4">
      <c r="A36" s="5">
        <f t="shared" si="1"/>
        <v>3.0000000000000013</v>
      </c>
      <c r="B36" s="5">
        <f>A36-$B$4</f>
        <v>2.7100000000000013</v>
      </c>
      <c r="C36" s="6">
        <f t="shared" si="3"/>
        <v>1030.9877104225461</v>
      </c>
    </row>
    <row r="37" spans="1:4">
      <c r="A37" s="5"/>
      <c r="B37" s="6"/>
    </row>
    <row r="38" spans="1:4">
      <c r="A38" s="2" t="s">
        <v>3</v>
      </c>
    </row>
    <row r="39" spans="1:4">
      <c r="A39" s="5" t="s">
        <v>2</v>
      </c>
      <c r="B39" s="5" t="s">
        <v>1</v>
      </c>
      <c r="C39" s="5" t="s">
        <v>0</v>
      </c>
      <c r="D39" s="8"/>
    </row>
    <row r="40" spans="1:4">
      <c r="A40" s="5">
        <v>1.61</v>
      </c>
      <c r="B40" s="5">
        <f t="shared" ref="B40:B44" si="4">A40-$B$4</f>
        <v>1.32</v>
      </c>
      <c r="C40" s="6">
        <v>231.5</v>
      </c>
    </row>
    <row r="41" spans="1:4">
      <c r="A41" s="5">
        <v>1.28</v>
      </c>
      <c r="B41" s="5">
        <f t="shared" si="4"/>
        <v>0.99</v>
      </c>
      <c r="C41" s="6">
        <v>136.80000000000001</v>
      </c>
    </row>
    <row r="42" spans="1:4">
      <c r="A42" s="5">
        <v>1.69</v>
      </c>
      <c r="B42" s="5">
        <f t="shared" si="4"/>
        <v>1.4</v>
      </c>
      <c r="C42" s="6">
        <v>286.3</v>
      </c>
    </row>
    <row r="43" spans="1:4">
      <c r="A43" s="5">
        <v>2.06</v>
      </c>
      <c r="B43" s="5">
        <f t="shared" si="4"/>
        <v>1.77</v>
      </c>
      <c r="C43" s="6">
        <v>435</v>
      </c>
    </row>
    <row r="44" spans="1:4">
      <c r="A44" s="5">
        <v>2.39</v>
      </c>
      <c r="B44" s="5">
        <f t="shared" si="4"/>
        <v>2.1</v>
      </c>
      <c r="C44" s="6">
        <v>618.20000000000005</v>
      </c>
    </row>
    <row r="45" spans="1:4">
      <c r="A45" s="5"/>
      <c r="B45" s="5"/>
      <c r="C45" s="6"/>
    </row>
    <row r="46" spans="1:4">
      <c r="A46" s="5"/>
      <c r="B46" s="5"/>
      <c r="C46" s="6"/>
    </row>
    <row r="47" spans="1:4">
      <c r="A47" s="5"/>
      <c r="B47" s="5"/>
      <c r="C47" s="6"/>
    </row>
    <row r="48" spans="1:4">
      <c r="A48" s="5"/>
      <c r="B48" s="5"/>
      <c r="C48" s="6"/>
    </row>
    <row r="49" spans="1:4">
      <c r="A49" s="5"/>
      <c r="B49" s="5"/>
      <c r="C49" s="6"/>
    </row>
    <row r="50" spans="1:4">
      <c r="A50" s="5"/>
      <c r="B50" s="5"/>
      <c r="C50" s="6"/>
    </row>
    <row r="51" spans="1:4">
      <c r="A51" s="5"/>
      <c r="B51" s="5"/>
      <c r="C51" s="6"/>
    </row>
    <row r="52" spans="1:4">
      <c r="A52" s="5"/>
      <c r="B52" s="5"/>
      <c r="C52" s="6"/>
    </row>
    <row r="53" spans="1:4">
      <c r="A53" s="5"/>
      <c r="B53" s="5"/>
      <c r="C53" s="6"/>
    </row>
    <row r="54" spans="1:4">
      <c r="A54" s="5"/>
      <c r="B54" s="5"/>
      <c r="C54" s="6"/>
      <c r="D54" s="7"/>
    </row>
    <row r="55" spans="1:4">
      <c r="A55" s="5"/>
      <c r="B55" s="5"/>
      <c r="C55" s="6"/>
      <c r="D55" s="7"/>
    </row>
    <row r="56" spans="1:4">
      <c r="A56" s="5"/>
      <c r="B56" s="5"/>
      <c r="C56" s="6"/>
      <c r="D56" s="7"/>
    </row>
    <row r="57" spans="1:4">
      <c r="A57" s="5"/>
      <c r="B57" s="5"/>
      <c r="C57" s="6"/>
    </row>
    <row r="58" spans="1:4">
      <c r="A58" s="4"/>
      <c r="B58" s="5"/>
      <c r="C58" s="3"/>
    </row>
    <row r="59" spans="1:4">
      <c r="A59" s="4"/>
      <c r="B59" s="5"/>
      <c r="C59" s="3"/>
    </row>
    <row r="60" spans="1:4">
      <c r="A60" s="4"/>
      <c r="B60" s="4"/>
      <c r="C60" s="3"/>
    </row>
    <row r="61" spans="1:4">
      <c r="A61" s="4"/>
      <c r="B61" s="4"/>
      <c r="C61" s="3"/>
    </row>
  </sheetData>
  <pageMargins left="0.5" right="0.5" top="1" bottom="0.5" header="0.5" footer="0.5"/>
  <pageSetup firstPageNumber="5" orientation="portrait" useFirstPageNumber="1" r:id="rId1"/>
  <headerFooter alignWithMargins="0">
    <oddHeader>&amp;RSusitna Tributary Gaging 
Appendix A</oddHeader>
    <oddFooter>&amp;CA-&amp;P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F56"/>
  <sheetViews>
    <sheetView workbookViewId="0">
      <selection activeCell="C30" sqref="C30"/>
    </sheetView>
  </sheetViews>
  <sheetFormatPr defaultRowHeight="12.75"/>
  <cols>
    <col min="1" max="1" width="9.140625" style="2"/>
    <col min="2" max="2" width="8.5703125" style="2" customWidth="1"/>
    <col min="3" max="4" width="9.140625" style="1"/>
    <col min="5" max="5" width="14.85546875" style="1" customWidth="1"/>
    <col min="6" max="8" width="9.140625" style="1"/>
    <col min="9" max="9" width="16.7109375" style="1" customWidth="1"/>
    <col min="10" max="16384" width="9.140625" style="1"/>
  </cols>
  <sheetData>
    <row r="1" spans="1:6">
      <c r="A1" s="14" t="s">
        <v>11</v>
      </c>
    </row>
    <row r="3" spans="1:6" ht="14.25">
      <c r="A3" s="9" t="s">
        <v>8</v>
      </c>
      <c r="B3" s="12">
        <v>1.4709398545124159</v>
      </c>
      <c r="C3" s="9" t="s">
        <v>7</v>
      </c>
      <c r="D3" s="13">
        <v>2.0788892904005896</v>
      </c>
      <c r="F3" s="15"/>
    </row>
    <row r="4" spans="1:6">
      <c r="A4" s="11" t="s">
        <v>6</v>
      </c>
      <c r="B4" s="12">
        <v>0.77</v>
      </c>
      <c r="C4" s="9"/>
      <c r="D4" s="9"/>
    </row>
    <row r="5" spans="1:6">
      <c r="A5" s="11" t="s">
        <v>5</v>
      </c>
      <c r="B5" s="10" t="str">
        <f>CONCATENATE("Q = 10^(",ROUND(B3,4),"log(S- ",ROUND(B4,4),")+",ROUND(D3,4),")")</f>
        <v>Q = 10^(1.4709log(S- 0.77)+2.0789)</v>
      </c>
      <c r="C5" s="9"/>
      <c r="D5" s="9"/>
    </row>
    <row r="6" spans="1:6">
      <c r="A6" s="11"/>
      <c r="B6" s="10" t="str">
        <f>CONCATENATE("Q = ",ROUND(10^D3,4),"(S-So)^",ROUND(B3,4))</f>
        <v>Q = 119.9194(S-So)^1.4709</v>
      </c>
      <c r="C6" s="9"/>
      <c r="D6" s="9"/>
    </row>
    <row r="7" spans="1:6">
      <c r="A7" s="2" t="s">
        <v>4</v>
      </c>
    </row>
    <row r="8" spans="1:6">
      <c r="A8" s="5" t="s">
        <v>2</v>
      </c>
      <c r="B8" s="5" t="s">
        <v>1</v>
      </c>
      <c r="C8" s="5" t="s">
        <v>0</v>
      </c>
    </row>
    <row r="9" spans="1:6">
      <c r="A9" s="5">
        <v>0.8</v>
      </c>
      <c r="B9" s="5">
        <f t="shared" ref="B9:B31" si="0">A9-$B$4</f>
        <v>3.0000000000000027E-2</v>
      </c>
      <c r="C9" s="6">
        <f>10^($B$3*LOG(A9-$B$4)+$D$3)</f>
        <v>0.68996371256321898</v>
      </c>
    </row>
    <row r="10" spans="1:6">
      <c r="A10" s="5">
        <f t="shared" ref="A10:A31" si="1">A9+0.1</f>
        <v>0.9</v>
      </c>
      <c r="B10" s="5">
        <f t="shared" si="0"/>
        <v>0.13</v>
      </c>
      <c r="C10" s="6">
        <f t="shared" ref="C10:C31" si="2">10^($B$3*LOG(A10-$B$4)+$D$3)</f>
        <v>5.964214495973021</v>
      </c>
    </row>
    <row r="11" spans="1:6">
      <c r="A11" s="5">
        <f t="shared" si="1"/>
        <v>1</v>
      </c>
      <c r="B11" s="5">
        <f t="shared" si="0"/>
        <v>0.22999999999999998</v>
      </c>
      <c r="C11" s="6">
        <f t="shared" si="2"/>
        <v>13.804774802257235</v>
      </c>
    </row>
    <row r="12" spans="1:6" ht="12" customHeight="1">
      <c r="A12" s="5">
        <f t="shared" si="1"/>
        <v>1.1000000000000001</v>
      </c>
      <c r="B12" s="5">
        <f t="shared" si="0"/>
        <v>0.33000000000000007</v>
      </c>
      <c r="C12" s="6">
        <f t="shared" si="2"/>
        <v>23.477521945546194</v>
      </c>
    </row>
    <row r="13" spans="1:6">
      <c r="A13" s="5">
        <f t="shared" si="1"/>
        <v>1.2000000000000002</v>
      </c>
      <c r="B13" s="5">
        <f t="shared" si="0"/>
        <v>0.43000000000000016</v>
      </c>
      <c r="C13" s="6">
        <f t="shared" si="2"/>
        <v>34.653207075679184</v>
      </c>
    </row>
    <row r="14" spans="1:6">
      <c r="A14" s="5">
        <f t="shared" si="1"/>
        <v>1.3000000000000003</v>
      </c>
      <c r="B14" s="5">
        <f t="shared" si="0"/>
        <v>0.53000000000000025</v>
      </c>
      <c r="C14" s="6">
        <f t="shared" si="2"/>
        <v>47.131979286443325</v>
      </c>
    </row>
    <row r="15" spans="1:6">
      <c r="A15" s="5">
        <f t="shared" si="1"/>
        <v>1.4000000000000004</v>
      </c>
      <c r="B15" s="5">
        <f t="shared" si="0"/>
        <v>0.63000000000000034</v>
      </c>
      <c r="C15" s="6">
        <f t="shared" si="2"/>
        <v>60.775887208473321</v>
      </c>
    </row>
    <row r="16" spans="1:6">
      <c r="A16" s="5">
        <f t="shared" si="1"/>
        <v>1.5000000000000004</v>
      </c>
      <c r="B16" s="5">
        <f t="shared" si="0"/>
        <v>0.73000000000000043</v>
      </c>
      <c r="C16" s="6">
        <f t="shared" si="2"/>
        <v>75.482354434015974</v>
      </c>
    </row>
    <row r="17" spans="1:3">
      <c r="A17" s="5">
        <f t="shared" si="1"/>
        <v>1.6000000000000005</v>
      </c>
      <c r="B17" s="5">
        <f t="shared" si="0"/>
        <v>0.83000000000000052</v>
      </c>
      <c r="C17" s="6">
        <f t="shared" si="2"/>
        <v>91.171275643901438</v>
      </c>
    </row>
    <row r="18" spans="1:3">
      <c r="A18" s="5">
        <f t="shared" si="1"/>
        <v>1.7000000000000006</v>
      </c>
      <c r="B18" s="5">
        <f t="shared" si="0"/>
        <v>0.9300000000000006</v>
      </c>
      <c r="C18" s="6">
        <f t="shared" si="2"/>
        <v>107.77787171044389</v>
      </c>
    </row>
    <row r="19" spans="1:3">
      <c r="A19" s="5">
        <f t="shared" si="1"/>
        <v>1.8000000000000007</v>
      </c>
      <c r="B19" s="5">
        <f t="shared" si="0"/>
        <v>1.0300000000000007</v>
      </c>
      <c r="C19" s="6">
        <f t="shared" si="2"/>
        <v>125.24836804886473</v>
      </c>
    </row>
    <row r="20" spans="1:3">
      <c r="A20" s="5">
        <f t="shared" si="1"/>
        <v>1.9000000000000008</v>
      </c>
      <c r="B20" s="5">
        <f t="shared" si="0"/>
        <v>1.1300000000000008</v>
      </c>
      <c r="C20" s="6">
        <f t="shared" si="2"/>
        <v>143.5372060150211</v>
      </c>
    </row>
    <row r="21" spans="1:3">
      <c r="A21" s="5">
        <f t="shared" si="1"/>
        <v>2.0000000000000009</v>
      </c>
      <c r="B21" s="5">
        <f t="shared" si="0"/>
        <v>1.2300000000000009</v>
      </c>
      <c r="C21" s="6">
        <f t="shared" si="2"/>
        <v>162.60515208601149</v>
      </c>
    </row>
    <row r="22" spans="1:3">
      <c r="A22" s="5">
        <f t="shared" si="1"/>
        <v>2.100000000000001</v>
      </c>
      <c r="B22" s="5">
        <f t="shared" si="0"/>
        <v>1.330000000000001</v>
      </c>
      <c r="C22" s="6">
        <f t="shared" si="2"/>
        <v>182.41796440637819</v>
      </c>
    </row>
    <row r="23" spans="1:3">
      <c r="A23" s="5">
        <f t="shared" si="1"/>
        <v>2.2000000000000011</v>
      </c>
      <c r="B23" s="5">
        <f t="shared" si="0"/>
        <v>1.430000000000001</v>
      </c>
      <c r="C23" s="6">
        <f t="shared" si="2"/>
        <v>202.94542186422828</v>
      </c>
    </row>
    <row r="24" spans="1:3">
      <c r="A24" s="5">
        <f t="shared" si="1"/>
        <v>2.3000000000000012</v>
      </c>
      <c r="B24" s="5">
        <f t="shared" si="0"/>
        <v>1.5300000000000011</v>
      </c>
      <c r="C24" s="6">
        <f t="shared" si="2"/>
        <v>224.16059813077311</v>
      </c>
    </row>
    <row r="25" spans="1:3">
      <c r="A25" s="5">
        <f t="shared" si="1"/>
        <v>2.4000000000000012</v>
      </c>
      <c r="B25" s="5">
        <f t="shared" si="0"/>
        <v>1.6300000000000012</v>
      </c>
      <c r="C25" s="6">
        <f t="shared" si="2"/>
        <v>246.03930657076037</v>
      </c>
    </row>
    <row r="26" spans="1:3">
      <c r="A26" s="5">
        <f t="shared" si="1"/>
        <v>2.5000000000000013</v>
      </c>
      <c r="B26" s="5">
        <f t="shared" si="0"/>
        <v>1.7300000000000013</v>
      </c>
      <c r="C26" s="6">
        <f t="shared" si="2"/>
        <v>268.5596675975774</v>
      </c>
    </row>
    <row r="27" spans="1:3">
      <c r="A27" s="5">
        <f t="shared" si="1"/>
        <v>2.6000000000000014</v>
      </c>
      <c r="B27" s="5">
        <f t="shared" si="0"/>
        <v>1.8300000000000014</v>
      </c>
      <c r="C27" s="6">
        <f t="shared" si="2"/>
        <v>291.70176582601397</v>
      </c>
    </row>
    <row r="28" spans="1:3">
      <c r="A28" s="5">
        <f t="shared" si="1"/>
        <v>2.7000000000000015</v>
      </c>
      <c r="B28" s="5">
        <f t="shared" si="0"/>
        <v>1.9300000000000015</v>
      </c>
      <c r="C28" s="6">
        <f t="shared" si="2"/>
        <v>315.44737441773486</v>
      </c>
    </row>
    <row r="29" spans="1:3">
      <c r="A29" s="5">
        <f t="shared" si="1"/>
        <v>2.8000000000000016</v>
      </c>
      <c r="B29" s="5">
        <f t="shared" si="0"/>
        <v>2.0300000000000016</v>
      </c>
      <c r="C29" s="6">
        <f t="shared" si="2"/>
        <v>339.77973059927712</v>
      </c>
    </row>
    <row r="30" spans="1:3">
      <c r="A30" s="5">
        <f t="shared" si="1"/>
        <v>2.9000000000000017</v>
      </c>
      <c r="B30" s="5">
        <f t="shared" si="0"/>
        <v>2.1300000000000017</v>
      </c>
      <c r="C30" s="6">
        <f t="shared" si="2"/>
        <v>364.68335076437916</v>
      </c>
    </row>
    <row r="31" spans="1:3">
      <c r="A31" s="5">
        <f t="shared" si="1"/>
        <v>3.0000000000000018</v>
      </c>
      <c r="B31" s="5">
        <f t="shared" si="0"/>
        <v>2.2300000000000018</v>
      </c>
      <c r="C31" s="6">
        <f t="shared" si="2"/>
        <v>390.1438766249006</v>
      </c>
    </row>
    <row r="32" spans="1:3">
      <c r="A32" s="5"/>
      <c r="B32" s="6"/>
    </row>
    <row r="33" spans="1:4">
      <c r="A33" s="2" t="s">
        <v>3</v>
      </c>
    </row>
    <row r="34" spans="1:4">
      <c r="A34" s="5" t="s">
        <v>2</v>
      </c>
      <c r="B34" s="5" t="s">
        <v>1</v>
      </c>
      <c r="C34" s="5" t="s">
        <v>0</v>
      </c>
      <c r="D34" s="8"/>
    </row>
    <row r="35" spans="1:4">
      <c r="A35" s="5">
        <v>1.95</v>
      </c>
      <c r="B35" s="5">
        <f t="shared" ref="B35:B37" si="3">A35-$B$4</f>
        <v>1.18</v>
      </c>
      <c r="C35" s="6">
        <v>153</v>
      </c>
    </row>
    <row r="36" spans="1:4">
      <c r="A36" s="5">
        <v>1.41</v>
      </c>
      <c r="B36" s="5">
        <f t="shared" si="3"/>
        <v>0.6399999999999999</v>
      </c>
      <c r="C36" s="6">
        <v>62.2</v>
      </c>
    </row>
    <row r="37" spans="1:4">
      <c r="A37" s="5">
        <v>1.9</v>
      </c>
      <c r="B37" s="5">
        <f t="shared" si="3"/>
        <v>1.1299999999999999</v>
      </c>
      <c r="C37" s="6">
        <v>143.5</v>
      </c>
    </row>
    <row r="38" spans="1:4">
      <c r="A38" s="5"/>
      <c r="B38" s="5"/>
      <c r="C38" s="6"/>
    </row>
    <row r="39" spans="1:4">
      <c r="A39" s="5"/>
      <c r="B39" s="5"/>
      <c r="C39" s="6"/>
    </row>
    <row r="40" spans="1:4">
      <c r="A40" s="5"/>
      <c r="B40" s="5"/>
      <c r="C40" s="6"/>
    </row>
    <row r="41" spans="1:4">
      <c r="A41" s="5"/>
      <c r="B41" s="5"/>
      <c r="C41" s="6"/>
    </row>
    <row r="42" spans="1:4">
      <c r="A42" s="5"/>
      <c r="B42" s="5"/>
      <c r="C42" s="6"/>
    </row>
    <row r="43" spans="1:4">
      <c r="A43" s="5"/>
      <c r="B43" s="5"/>
      <c r="C43" s="6"/>
    </row>
    <row r="44" spans="1:4">
      <c r="A44" s="5"/>
      <c r="B44" s="5"/>
      <c r="C44" s="6"/>
    </row>
    <row r="45" spans="1:4">
      <c r="A45" s="5"/>
      <c r="B45" s="5"/>
      <c r="C45" s="6"/>
    </row>
    <row r="46" spans="1:4">
      <c r="A46" s="5"/>
      <c r="B46" s="5"/>
      <c r="C46" s="6"/>
    </row>
    <row r="47" spans="1:4">
      <c r="A47" s="5"/>
      <c r="B47" s="5"/>
      <c r="C47" s="6"/>
    </row>
    <row r="48" spans="1:4">
      <c r="A48" s="5"/>
      <c r="B48" s="5"/>
      <c r="C48" s="6"/>
    </row>
    <row r="49" spans="1:4">
      <c r="A49" s="5"/>
      <c r="B49" s="5"/>
      <c r="C49" s="6"/>
      <c r="D49" s="7"/>
    </row>
    <row r="50" spans="1:4">
      <c r="A50" s="5"/>
      <c r="B50" s="5"/>
      <c r="C50" s="6"/>
      <c r="D50" s="7"/>
    </row>
    <row r="51" spans="1:4">
      <c r="A51" s="5"/>
      <c r="B51" s="5"/>
      <c r="C51" s="6"/>
      <c r="D51" s="7"/>
    </row>
    <row r="52" spans="1:4">
      <c r="A52" s="5"/>
      <c r="B52" s="5"/>
      <c r="C52" s="6"/>
    </row>
    <row r="53" spans="1:4">
      <c r="A53" s="4"/>
      <c r="B53" s="5"/>
      <c r="C53" s="3"/>
    </row>
    <row r="54" spans="1:4">
      <c r="A54" s="4"/>
      <c r="B54" s="5"/>
      <c r="C54" s="3"/>
    </row>
    <row r="55" spans="1:4">
      <c r="A55" s="4"/>
      <c r="B55" s="4"/>
      <c r="C55" s="3"/>
    </row>
    <row r="56" spans="1:4">
      <c r="A56" s="4"/>
      <c r="B56" s="4"/>
      <c r="C56" s="3"/>
    </row>
  </sheetData>
  <pageMargins left="0.5" right="0.5" top="1" bottom="0.5" header="0.5" footer="0.5"/>
  <pageSetup firstPageNumber="6" orientation="portrait" useFirstPageNumber="1" r:id="rId1"/>
  <headerFooter alignWithMargins="0">
    <oddHeader>&amp;RSusitna Tributary Gaging 
Appendix A</oddHeader>
    <oddFooter>&amp;CA-&amp;P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F48"/>
  <sheetViews>
    <sheetView workbookViewId="0">
      <selection activeCell="C30" sqref="C30"/>
    </sheetView>
  </sheetViews>
  <sheetFormatPr defaultRowHeight="12.75"/>
  <cols>
    <col min="1" max="1" width="9.140625" style="2"/>
    <col min="2" max="2" width="8.5703125" style="2" customWidth="1"/>
    <col min="3" max="4" width="9.140625" style="1"/>
    <col min="5" max="5" width="14.85546875" style="1" customWidth="1"/>
    <col min="6" max="8" width="9.140625" style="1"/>
    <col min="9" max="9" width="16.7109375" style="1" customWidth="1"/>
    <col min="10" max="16384" width="9.140625" style="1"/>
  </cols>
  <sheetData>
    <row r="1" spans="1:6">
      <c r="A1" s="14" t="s">
        <v>18</v>
      </c>
    </row>
    <row r="3" spans="1:6" ht="14.25">
      <c r="A3" s="9" t="s">
        <v>8</v>
      </c>
      <c r="B3" s="12">
        <v>2.4409401965968218</v>
      </c>
      <c r="C3" s="9" t="s">
        <v>7</v>
      </c>
      <c r="D3" s="13">
        <v>1.4727726666623848</v>
      </c>
      <c r="F3" s="15"/>
    </row>
    <row r="4" spans="1:6">
      <c r="A4" s="11" t="s">
        <v>6</v>
      </c>
      <c r="B4" s="12">
        <v>0.39</v>
      </c>
      <c r="C4" s="9"/>
      <c r="D4" s="9"/>
    </row>
    <row r="5" spans="1:6">
      <c r="A5" s="11" t="s">
        <v>5</v>
      </c>
      <c r="B5" s="10" t="str">
        <f>CONCATENATE("Q = 10^(",ROUND(B3,4),"log(S- ",ROUND(B4,4),")+",ROUND(D3,4),")")</f>
        <v>Q = 10^(2.4409log(S- 0.39)+1.4728)</v>
      </c>
      <c r="C5" s="9"/>
      <c r="D5" s="9"/>
    </row>
    <row r="6" spans="1:6">
      <c r="A6" s="11"/>
      <c r="B6" s="10" t="str">
        <f>CONCATENATE("Q = ",ROUND(10^D3,4),"(S-So)^",ROUND(B3,4))</f>
        <v>Q = 29.7011(S-So)^2.4409</v>
      </c>
      <c r="C6" s="9"/>
      <c r="D6" s="9"/>
    </row>
    <row r="7" spans="1:6">
      <c r="A7" s="2" t="s">
        <v>4</v>
      </c>
    </row>
    <row r="8" spans="1:6">
      <c r="A8" s="5" t="s">
        <v>2</v>
      </c>
      <c r="B8" s="5" t="s">
        <v>1</v>
      </c>
      <c r="C8" s="5" t="s">
        <v>0</v>
      </c>
    </row>
    <row r="9" spans="1:6">
      <c r="A9" s="5">
        <v>0.4</v>
      </c>
      <c r="B9" s="5">
        <f t="shared" ref="B9:B35" si="0">A9-$B$4</f>
        <v>1.0000000000000009E-2</v>
      </c>
      <c r="C9" s="6">
        <f t="shared" ref="C9:C35" si="1">10^($B$3*LOG(A9-$B$4)+$D$3)</f>
        <v>3.8984527375506342E-4</v>
      </c>
    </row>
    <row r="10" spans="1:6">
      <c r="A10" s="5">
        <f>A9+0.1</f>
        <v>0.5</v>
      </c>
      <c r="B10" s="5">
        <f t="shared" si="0"/>
        <v>0.10999999999999999</v>
      </c>
      <c r="C10" s="6">
        <f t="shared" si="1"/>
        <v>0.13579054741849736</v>
      </c>
    </row>
    <row r="11" spans="1:6">
      <c r="A11" s="5">
        <f t="shared" ref="A11:A35" si="2">A10+0.1</f>
        <v>0.6</v>
      </c>
      <c r="B11" s="5">
        <f t="shared" si="0"/>
        <v>0.20999999999999996</v>
      </c>
      <c r="C11" s="6">
        <f t="shared" si="1"/>
        <v>0.65818881637609894</v>
      </c>
    </row>
    <row r="12" spans="1:6" ht="12" customHeight="1">
      <c r="A12" s="5">
        <f t="shared" si="2"/>
        <v>0.7</v>
      </c>
      <c r="B12" s="5">
        <f t="shared" si="0"/>
        <v>0.30999999999999994</v>
      </c>
      <c r="C12" s="6">
        <f t="shared" si="1"/>
        <v>1.7030091431329979</v>
      </c>
    </row>
    <row r="13" spans="1:6">
      <c r="A13" s="5">
        <f t="shared" si="2"/>
        <v>0.79999999999999993</v>
      </c>
      <c r="B13" s="5">
        <f t="shared" si="0"/>
        <v>0.40999999999999992</v>
      </c>
      <c r="C13" s="6">
        <f t="shared" si="1"/>
        <v>3.3697774346608416</v>
      </c>
    </row>
    <row r="14" spans="1:6">
      <c r="A14" s="5">
        <f t="shared" si="2"/>
        <v>0.89999999999999991</v>
      </c>
      <c r="B14" s="5">
        <f t="shared" si="0"/>
        <v>0.5099999999999999</v>
      </c>
      <c r="C14" s="6">
        <f t="shared" si="1"/>
        <v>5.7407542343098594</v>
      </c>
    </row>
    <row r="15" spans="1:6">
      <c r="A15" s="5">
        <f t="shared" si="2"/>
        <v>0.99999999999999989</v>
      </c>
      <c r="B15" s="5">
        <f t="shared" si="0"/>
        <v>0.60999999999999988</v>
      </c>
      <c r="C15" s="6">
        <f t="shared" si="1"/>
        <v>8.8874185157642227</v>
      </c>
    </row>
    <row r="16" spans="1:6">
      <c r="A16" s="5">
        <f t="shared" si="2"/>
        <v>1.0999999999999999</v>
      </c>
      <c r="B16" s="5">
        <f t="shared" si="0"/>
        <v>0.70999999999999985</v>
      </c>
      <c r="C16" s="6">
        <f t="shared" si="1"/>
        <v>12.873694271136987</v>
      </c>
    </row>
    <row r="17" spans="1:3">
      <c r="A17" s="5">
        <f t="shared" si="2"/>
        <v>1.2</v>
      </c>
      <c r="B17" s="5">
        <f t="shared" si="0"/>
        <v>0.80999999999999994</v>
      </c>
      <c r="C17" s="6">
        <f t="shared" si="1"/>
        <v>17.757837220423923</v>
      </c>
    </row>
    <row r="18" spans="1:3">
      <c r="A18" s="5">
        <f t="shared" si="2"/>
        <v>1.3</v>
      </c>
      <c r="B18" s="5">
        <f t="shared" si="0"/>
        <v>0.91</v>
      </c>
      <c r="C18" s="6">
        <f t="shared" si="1"/>
        <v>23.593651205788071</v>
      </c>
    </row>
    <row r="19" spans="1:3">
      <c r="A19" s="5">
        <f t="shared" si="2"/>
        <v>1.4000000000000001</v>
      </c>
      <c r="B19" s="5">
        <f t="shared" si="0"/>
        <v>1.0100000000000002</v>
      </c>
      <c r="C19" s="6">
        <f t="shared" si="1"/>
        <v>30.431326358978257</v>
      </c>
    </row>
    <row r="20" spans="1:3">
      <c r="A20" s="5">
        <f t="shared" si="2"/>
        <v>1.5000000000000002</v>
      </c>
      <c r="B20" s="5">
        <f t="shared" si="0"/>
        <v>1.1100000000000003</v>
      </c>
      <c r="C20" s="6">
        <f t="shared" si="1"/>
        <v>38.318045379057182</v>
      </c>
    </row>
    <row r="21" spans="1:3">
      <c r="A21" s="5">
        <f t="shared" si="2"/>
        <v>1.6000000000000003</v>
      </c>
      <c r="B21" s="5">
        <f t="shared" si="0"/>
        <v>1.2100000000000004</v>
      </c>
      <c r="C21" s="6">
        <f t="shared" si="1"/>
        <v>47.298438661591518</v>
      </c>
    </row>
    <row r="22" spans="1:3">
      <c r="A22" s="5">
        <f t="shared" si="2"/>
        <v>1.7000000000000004</v>
      </c>
      <c r="B22" s="5">
        <f t="shared" si="0"/>
        <v>1.3100000000000005</v>
      </c>
      <c r="C22" s="6">
        <f t="shared" si="1"/>
        <v>57.41493614267457</v>
      </c>
    </row>
    <row r="23" spans="1:3">
      <c r="A23" s="5">
        <f t="shared" si="2"/>
        <v>1.8000000000000005</v>
      </c>
      <c r="B23" s="5">
        <f t="shared" si="0"/>
        <v>1.4100000000000006</v>
      </c>
      <c r="C23" s="6">
        <f t="shared" si="1"/>
        <v>68.708045858048351</v>
      </c>
    </row>
    <row r="24" spans="1:3">
      <c r="A24" s="5">
        <f t="shared" si="2"/>
        <v>1.9000000000000006</v>
      </c>
      <c r="B24" s="5">
        <f t="shared" si="0"/>
        <v>1.5100000000000007</v>
      </c>
      <c r="C24" s="6">
        <f t="shared" si="1"/>
        <v>81.216578880690292</v>
      </c>
    </row>
    <row r="25" spans="1:3">
      <c r="A25" s="5">
        <f t="shared" si="2"/>
        <v>2.0000000000000004</v>
      </c>
      <c r="B25" s="5">
        <f t="shared" si="0"/>
        <v>1.6100000000000003</v>
      </c>
      <c r="C25" s="6">
        <f t="shared" si="1"/>
        <v>94.977834006790445</v>
      </c>
    </row>
    <row r="26" spans="1:3">
      <c r="A26" s="5">
        <f t="shared" si="2"/>
        <v>2.1000000000000005</v>
      </c>
      <c r="B26" s="5">
        <f t="shared" si="0"/>
        <v>1.7100000000000004</v>
      </c>
      <c r="C26" s="6">
        <f t="shared" si="1"/>
        <v>110.02775156441244</v>
      </c>
    </row>
    <row r="27" spans="1:3">
      <c r="A27" s="5">
        <f t="shared" si="2"/>
        <v>2.2000000000000006</v>
      </c>
      <c r="B27" s="5">
        <f t="shared" si="0"/>
        <v>1.8100000000000005</v>
      </c>
      <c r="C27" s="6">
        <f t="shared" si="1"/>
        <v>126.40104309142716</v>
      </c>
    </row>
    <row r="28" spans="1:3">
      <c r="A28" s="5">
        <f t="shared" si="2"/>
        <v>2.3000000000000007</v>
      </c>
      <c r="B28" s="5">
        <f t="shared" si="0"/>
        <v>1.9100000000000006</v>
      </c>
      <c r="C28" s="6">
        <f t="shared" si="1"/>
        <v>144.13130184853009</v>
      </c>
    </row>
    <row r="29" spans="1:3">
      <c r="A29" s="5">
        <f t="shared" si="2"/>
        <v>2.4000000000000008</v>
      </c>
      <c r="B29" s="5">
        <f t="shared" si="0"/>
        <v>2.0100000000000007</v>
      </c>
      <c r="C29" s="6">
        <f t="shared" si="1"/>
        <v>163.25109789461175</v>
      </c>
    </row>
    <row r="30" spans="1:3">
      <c r="A30" s="5">
        <f t="shared" si="2"/>
        <v>2.5000000000000009</v>
      </c>
      <c r="B30" s="5">
        <f t="shared" si="0"/>
        <v>2.1100000000000008</v>
      </c>
      <c r="C30" s="6">
        <f t="shared" si="1"/>
        <v>183.79206057061623</v>
      </c>
    </row>
    <row r="31" spans="1:3">
      <c r="A31" s="5">
        <f t="shared" si="2"/>
        <v>2.600000000000001</v>
      </c>
      <c r="B31" s="5">
        <f t="shared" si="0"/>
        <v>2.2100000000000009</v>
      </c>
      <c r="C31" s="6">
        <f t="shared" si="1"/>
        <v>205.78495059852622</v>
      </c>
    </row>
    <row r="32" spans="1:3">
      <c r="A32" s="5">
        <f t="shared" si="2"/>
        <v>2.7000000000000011</v>
      </c>
      <c r="B32" s="5">
        <f t="shared" si="0"/>
        <v>2.3100000000000009</v>
      </c>
      <c r="C32" s="6">
        <f t="shared" si="1"/>
        <v>229.25972352969379</v>
      </c>
    </row>
    <row r="33" spans="1:4">
      <c r="A33" s="5">
        <f t="shared" si="2"/>
        <v>2.8000000000000012</v>
      </c>
      <c r="B33" s="5">
        <f t="shared" si="0"/>
        <v>2.410000000000001</v>
      </c>
      <c r="C33" s="6">
        <f t="shared" si="1"/>
        <v>254.24558592218838</v>
      </c>
    </row>
    <row r="34" spans="1:4">
      <c r="A34" s="5">
        <f t="shared" si="2"/>
        <v>2.9000000000000012</v>
      </c>
      <c r="B34" s="5">
        <f t="shared" si="0"/>
        <v>2.5100000000000011</v>
      </c>
      <c r="C34" s="6">
        <f t="shared" si="1"/>
        <v>280.77104535690688</v>
      </c>
    </row>
    <row r="35" spans="1:4">
      <c r="A35" s="5">
        <f t="shared" si="2"/>
        <v>3.0000000000000013</v>
      </c>
      <c r="B35" s="5">
        <f t="shared" si="0"/>
        <v>2.6100000000000012</v>
      </c>
      <c r="C35" s="6">
        <f t="shared" si="1"/>
        <v>308.86395519405227</v>
      </c>
    </row>
    <row r="36" spans="1:4">
      <c r="A36" s="5"/>
      <c r="B36" s="6"/>
    </row>
    <row r="37" spans="1:4">
      <c r="A37" s="2" t="s">
        <v>3</v>
      </c>
    </row>
    <row r="38" spans="1:4">
      <c r="A38" s="5" t="s">
        <v>2</v>
      </c>
      <c r="B38" s="5" t="s">
        <v>1</v>
      </c>
      <c r="C38" s="5" t="s">
        <v>0</v>
      </c>
      <c r="D38" s="8"/>
    </row>
    <row r="39" spans="1:4">
      <c r="A39" s="5">
        <v>0.96</v>
      </c>
      <c r="B39" s="5">
        <f t="shared" ref="B39:B44" si="3">A39-$B$4</f>
        <v>0.56999999999999995</v>
      </c>
      <c r="C39" s="6">
        <v>7.4</v>
      </c>
    </row>
    <row r="40" spans="1:4">
      <c r="A40" s="5">
        <v>0.75</v>
      </c>
      <c r="B40" s="5">
        <f t="shared" si="3"/>
        <v>0.36</v>
      </c>
      <c r="C40" s="6">
        <v>2.4900000000000002</v>
      </c>
    </row>
    <row r="41" spans="1:4">
      <c r="A41" s="5">
        <v>1.6</v>
      </c>
      <c r="B41" s="5">
        <f t="shared" si="3"/>
        <v>1.21</v>
      </c>
      <c r="C41" s="6">
        <v>48.5</v>
      </c>
    </row>
    <row r="42" spans="1:4">
      <c r="A42" s="5">
        <v>1.1499999999999999</v>
      </c>
      <c r="B42" s="5">
        <f t="shared" si="3"/>
        <v>0.7599999999999999</v>
      </c>
      <c r="C42" s="6">
        <v>13.7</v>
      </c>
      <c r="D42" s="7"/>
    </row>
    <row r="43" spans="1:4">
      <c r="A43" s="5">
        <v>1.18</v>
      </c>
      <c r="B43" s="5">
        <f t="shared" si="3"/>
        <v>0.78999999999999992</v>
      </c>
      <c r="C43" s="6">
        <v>18.5</v>
      </c>
      <c r="D43" s="7"/>
    </row>
    <row r="44" spans="1:4">
      <c r="A44" s="5">
        <v>1.62</v>
      </c>
      <c r="B44" s="5">
        <f t="shared" si="3"/>
        <v>1.23</v>
      </c>
      <c r="C44" s="6">
        <v>48.3</v>
      </c>
    </row>
    <row r="45" spans="1:4">
      <c r="A45" s="4"/>
      <c r="B45" s="5"/>
      <c r="C45" s="3"/>
    </row>
    <row r="46" spans="1:4">
      <c r="A46" s="4"/>
      <c r="B46" s="5"/>
      <c r="C46" s="3"/>
    </row>
    <row r="47" spans="1:4">
      <c r="A47" s="4"/>
      <c r="B47" s="4"/>
      <c r="C47" s="3"/>
    </row>
    <row r="48" spans="1:4">
      <c r="A48" s="4"/>
      <c r="B48" s="4"/>
      <c r="C48" s="3"/>
    </row>
  </sheetData>
  <pageMargins left="0.5" right="0.5" top="1" bottom="0.5" header="0.5" footer="0.5"/>
  <pageSetup firstPageNumber="7" orientation="portrait" useFirstPageNumber="1" r:id="rId1"/>
  <headerFooter alignWithMargins="0">
    <oddHeader>&amp;RSusitna Tributary Gaging 
Appendix A</oddHeader>
    <oddFooter>&amp;CA-&amp;P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F53"/>
  <sheetViews>
    <sheetView workbookViewId="0">
      <selection activeCell="B4" sqref="B4"/>
    </sheetView>
  </sheetViews>
  <sheetFormatPr defaultRowHeight="12.75"/>
  <cols>
    <col min="1" max="1" width="9.140625" style="2"/>
    <col min="2" max="2" width="8.5703125" style="2" customWidth="1"/>
    <col min="3" max="4" width="9.140625" style="1"/>
    <col min="5" max="5" width="14.85546875" style="1" customWidth="1"/>
    <col min="6" max="8" width="9.140625" style="1"/>
    <col min="9" max="9" width="16.7109375" style="1" customWidth="1"/>
    <col min="10" max="16384" width="9.140625" style="1"/>
  </cols>
  <sheetData>
    <row r="1" spans="1:6">
      <c r="A1" s="14" t="s">
        <v>20</v>
      </c>
    </row>
    <row r="3" spans="1:6" ht="14.25">
      <c r="A3" s="9" t="s">
        <v>8</v>
      </c>
      <c r="B3" s="12">
        <v>1.741829421305561</v>
      </c>
      <c r="C3" s="9" t="s">
        <v>7</v>
      </c>
      <c r="D3" s="13">
        <v>1.5747742843667645</v>
      </c>
      <c r="F3" s="15"/>
    </row>
    <row r="4" spans="1:6">
      <c r="A4" s="11" t="s">
        <v>6</v>
      </c>
      <c r="B4" s="12">
        <v>1.39</v>
      </c>
      <c r="C4" s="9"/>
      <c r="D4" s="9"/>
    </row>
    <row r="5" spans="1:6">
      <c r="A5" s="11" t="s">
        <v>5</v>
      </c>
      <c r="B5" s="10" t="str">
        <f>CONCATENATE("Q = 10^(",ROUND(B3,4),"log(S- ",ROUND(B4,4),")+",ROUND(D3,4),")")</f>
        <v>Q = 10^(1.7418log(S- 1.39)+1.5748)</v>
      </c>
      <c r="C5" s="9"/>
      <c r="D5" s="9"/>
    </row>
    <row r="6" spans="1:6">
      <c r="A6" s="11"/>
      <c r="B6" s="10" t="str">
        <f>CONCATENATE("Q = ",ROUND(10^D3,4),"(S-So)^",ROUND(B3,4))</f>
        <v>Q = 37.5642(S-So)^1.7418</v>
      </c>
      <c r="C6" s="9"/>
      <c r="D6" s="9"/>
    </row>
    <row r="7" spans="1:6">
      <c r="A7" s="2" t="s">
        <v>4</v>
      </c>
    </row>
    <row r="8" spans="1:6">
      <c r="A8" s="5" t="s">
        <v>2</v>
      </c>
      <c r="B8" s="5" t="s">
        <v>1</v>
      </c>
      <c r="C8" s="5" t="s">
        <v>0</v>
      </c>
    </row>
    <row r="9" spans="1:6">
      <c r="A9" s="5">
        <v>1.4</v>
      </c>
      <c r="B9" s="5">
        <f t="shared" ref="B9:B35" si="0">A9-$B$4</f>
        <v>1.0000000000000009E-2</v>
      </c>
      <c r="C9" s="6">
        <f t="shared" ref="C9:C39" si="1">10^($B$3*LOG(A9-$B$4)+$D$3)</f>
        <v>1.233432653899056E-2</v>
      </c>
    </row>
    <row r="10" spans="1:6">
      <c r="A10" s="5">
        <f>A9+0.1</f>
        <v>1.5</v>
      </c>
      <c r="B10" s="5">
        <f t="shared" si="0"/>
        <v>0.1100000000000001</v>
      </c>
      <c r="C10" s="6">
        <f t="shared" si="1"/>
        <v>0.80360727530587983</v>
      </c>
    </row>
    <row r="11" spans="1:6">
      <c r="A11" s="5">
        <f t="shared" ref="A11:A39" si="2">A10+0.1</f>
        <v>1.6</v>
      </c>
      <c r="B11" s="5">
        <f t="shared" si="0"/>
        <v>0.21000000000000019</v>
      </c>
      <c r="C11" s="6">
        <f t="shared" si="1"/>
        <v>2.4785398776833554</v>
      </c>
    </row>
    <row r="12" spans="1:6" ht="12" customHeight="1">
      <c r="A12" s="5">
        <f t="shared" si="2"/>
        <v>1.7000000000000002</v>
      </c>
      <c r="B12" s="5">
        <f t="shared" si="0"/>
        <v>0.31000000000000028</v>
      </c>
      <c r="C12" s="6">
        <f t="shared" si="1"/>
        <v>4.8844213161657377</v>
      </c>
    </row>
    <row r="13" spans="1:6">
      <c r="A13" s="5">
        <f t="shared" si="2"/>
        <v>1.8000000000000003</v>
      </c>
      <c r="B13" s="5">
        <f t="shared" si="0"/>
        <v>0.41000000000000036</v>
      </c>
      <c r="C13" s="6">
        <f t="shared" si="1"/>
        <v>7.9489508854516462</v>
      </c>
    </row>
    <row r="14" spans="1:6">
      <c r="A14" s="5">
        <f t="shared" si="2"/>
        <v>1.9000000000000004</v>
      </c>
      <c r="B14" s="5">
        <f t="shared" si="0"/>
        <v>0.51000000000000045</v>
      </c>
      <c r="C14" s="6">
        <f t="shared" si="1"/>
        <v>11.625493921741812</v>
      </c>
    </row>
    <row r="15" spans="1:6">
      <c r="A15" s="5">
        <f t="shared" si="2"/>
        <v>2.0000000000000004</v>
      </c>
      <c r="B15" s="5">
        <f t="shared" si="0"/>
        <v>0.61000000000000054</v>
      </c>
      <c r="C15" s="6">
        <f t="shared" si="1"/>
        <v>15.880181986068028</v>
      </c>
    </row>
    <row r="16" spans="1:6">
      <c r="A16" s="5">
        <f t="shared" si="2"/>
        <v>2.1000000000000005</v>
      </c>
      <c r="B16" s="5">
        <f t="shared" si="0"/>
        <v>0.71000000000000063</v>
      </c>
      <c r="C16" s="6">
        <f t="shared" si="1"/>
        <v>20.686723038440338</v>
      </c>
    </row>
    <row r="17" spans="1:3">
      <c r="A17" s="5">
        <f t="shared" si="2"/>
        <v>2.2000000000000006</v>
      </c>
      <c r="B17" s="5">
        <f t="shared" si="0"/>
        <v>0.81000000000000072</v>
      </c>
      <c r="C17" s="6">
        <f t="shared" si="1"/>
        <v>26.023805102017388</v>
      </c>
    </row>
    <row r="18" spans="1:3">
      <c r="A18" s="5">
        <f t="shared" si="2"/>
        <v>2.3000000000000007</v>
      </c>
      <c r="B18" s="5">
        <f t="shared" si="0"/>
        <v>0.91000000000000081</v>
      </c>
      <c r="C18" s="6">
        <f t="shared" si="1"/>
        <v>31.873618959110473</v>
      </c>
    </row>
    <row r="19" spans="1:3">
      <c r="A19" s="5">
        <f t="shared" si="2"/>
        <v>2.4000000000000008</v>
      </c>
      <c r="B19" s="5">
        <f t="shared" si="0"/>
        <v>1.0100000000000009</v>
      </c>
      <c r="C19" s="6">
        <f t="shared" si="1"/>
        <v>38.220941455537449</v>
      </c>
    </row>
    <row r="20" spans="1:3">
      <c r="A20" s="5">
        <f t="shared" si="2"/>
        <v>2.5000000000000009</v>
      </c>
      <c r="B20" s="5">
        <f t="shared" si="0"/>
        <v>1.110000000000001</v>
      </c>
      <c r="C20" s="6">
        <f t="shared" si="1"/>
        <v>45.052529766316255</v>
      </c>
    </row>
    <row r="21" spans="1:3">
      <c r="A21" s="5">
        <f t="shared" si="2"/>
        <v>2.600000000000001</v>
      </c>
      <c r="B21" s="5">
        <f t="shared" si="0"/>
        <v>1.2100000000000011</v>
      </c>
      <c r="C21" s="6">
        <f t="shared" si="1"/>
        <v>52.356701509654641</v>
      </c>
    </row>
    <row r="22" spans="1:3">
      <c r="A22" s="5">
        <f t="shared" si="2"/>
        <v>2.7000000000000011</v>
      </c>
      <c r="B22" s="5">
        <f t="shared" si="0"/>
        <v>1.3100000000000012</v>
      </c>
      <c r="C22" s="6">
        <f t="shared" si="1"/>
        <v>60.123032485818499</v>
      </c>
    </row>
    <row r="23" spans="1:3">
      <c r="A23" s="5">
        <f t="shared" si="2"/>
        <v>2.8000000000000012</v>
      </c>
      <c r="B23" s="5">
        <f t="shared" si="0"/>
        <v>1.4100000000000013</v>
      </c>
      <c r="C23" s="6">
        <f t="shared" si="1"/>
        <v>68.342132329454941</v>
      </c>
    </row>
    <row r="24" spans="1:3">
      <c r="A24" s="5">
        <f t="shared" si="2"/>
        <v>2.9000000000000012</v>
      </c>
      <c r="B24" s="5">
        <f t="shared" si="0"/>
        <v>1.5100000000000013</v>
      </c>
      <c r="C24" s="6">
        <f t="shared" si="1"/>
        <v>77.005473722124449</v>
      </c>
    </row>
    <row r="25" spans="1:3">
      <c r="A25" s="5">
        <f t="shared" si="2"/>
        <v>3.0000000000000013</v>
      </c>
      <c r="B25" s="5">
        <f t="shared" si="0"/>
        <v>1.6100000000000014</v>
      </c>
      <c r="C25" s="6">
        <f t="shared" si="1"/>
        <v>86.105259578000243</v>
      </c>
    </row>
    <row r="26" spans="1:3">
      <c r="A26" s="5">
        <f t="shared" si="2"/>
        <v>3.1000000000000014</v>
      </c>
      <c r="B26" s="5">
        <f t="shared" si="0"/>
        <v>1.7100000000000015</v>
      </c>
      <c r="C26" s="6">
        <f t="shared" si="1"/>
        <v>95.634317863650409</v>
      </c>
    </row>
    <row r="27" spans="1:3">
      <c r="A27" s="5">
        <f t="shared" si="2"/>
        <v>3.2000000000000015</v>
      </c>
      <c r="B27" s="5">
        <f t="shared" si="0"/>
        <v>1.8100000000000016</v>
      </c>
      <c r="C27" s="6">
        <f t="shared" si="1"/>
        <v>105.58601698275008</v>
      </c>
    </row>
    <row r="28" spans="1:3">
      <c r="A28" s="5">
        <f t="shared" si="2"/>
        <v>3.3000000000000016</v>
      </c>
      <c r="B28" s="5">
        <f t="shared" si="0"/>
        <v>1.9100000000000017</v>
      </c>
      <c r="C28" s="6">
        <f t="shared" si="1"/>
        <v>115.9541967646265</v>
      </c>
    </row>
    <row r="29" spans="1:3">
      <c r="A29" s="5">
        <f t="shared" si="2"/>
        <v>3.4000000000000017</v>
      </c>
      <c r="B29" s="5">
        <f t="shared" si="0"/>
        <v>2.0100000000000016</v>
      </c>
      <c r="C29" s="6">
        <f t="shared" si="1"/>
        <v>126.7331114951009</v>
      </c>
    </row>
    <row r="30" spans="1:3">
      <c r="A30" s="5">
        <f t="shared" si="2"/>
        <v>3.5000000000000018</v>
      </c>
      <c r="B30" s="5">
        <f t="shared" si="0"/>
        <v>2.1100000000000021</v>
      </c>
      <c r="C30" s="6">
        <f t="shared" si="1"/>
        <v>137.91738238140189</v>
      </c>
    </row>
    <row r="31" spans="1:3">
      <c r="A31" s="5">
        <f t="shared" si="2"/>
        <v>3.6000000000000019</v>
      </c>
      <c r="B31" s="5">
        <f t="shared" si="0"/>
        <v>2.2100000000000017</v>
      </c>
      <c r="C31" s="6">
        <f t="shared" si="1"/>
        <v>149.50195750709332</v>
      </c>
    </row>
    <row r="32" spans="1:3">
      <c r="A32" s="5">
        <f t="shared" si="2"/>
        <v>3.700000000000002</v>
      </c>
      <c r="B32" s="5">
        <f t="shared" si="0"/>
        <v>2.3100000000000023</v>
      </c>
      <c r="C32" s="6">
        <f t="shared" si="1"/>
        <v>161.48207780504379</v>
      </c>
    </row>
    <row r="33" spans="1:4">
      <c r="A33" s="5">
        <f t="shared" si="2"/>
        <v>3.800000000000002</v>
      </c>
      <c r="B33" s="5">
        <f t="shared" si="0"/>
        <v>2.4100000000000019</v>
      </c>
      <c r="C33" s="6">
        <f t="shared" si="1"/>
        <v>173.85324791806443</v>
      </c>
    </row>
    <row r="34" spans="1:4">
      <c r="A34" s="5">
        <f t="shared" si="2"/>
        <v>3.9000000000000021</v>
      </c>
      <c r="B34" s="5">
        <f t="shared" si="0"/>
        <v>2.5100000000000025</v>
      </c>
      <c r="C34" s="6">
        <f t="shared" si="1"/>
        <v>186.61121106805808</v>
      </c>
    </row>
    <row r="35" spans="1:4">
      <c r="A35" s="5">
        <f t="shared" si="2"/>
        <v>4.0000000000000018</v>
      </c>
      <c r="B35" s="5">
        <f t="shared" si="0"/>
        <v>2.6100000000000021</v>
      </c>
      <c r="C35" s="6">
        <f t="shared" si="1"/>
        <v>199.75192724194272</v>
      </c>
    </row>
    <row r="36" spans="1:4">
      <c r="A36" s="5">
        <f t="shared" si="2"/>
        <v>4.1000000000000014</v>
      </c>
      <c r="B36" s="5">
        <f>A36-$B$4</f>
        <v>2.7100000000000017</v>
      </c>
      <c r="C36" s="6">
        <f t="shared" si="1"/>
        <v>213.2715541443327</v>
      </c>
    </row>
    <row r="37" spans="1:4">
      <c r="A37" s="5">
        <f t="shared" si="2"/>
        <v>4.2000000000000011</v>
      </c>
      <c r="B37" s="5">
        <f t="shared" ref="B37:B39" si="3">A37-$B$4</f>
        <v>2.8100000000000014</v>
      </c>
      <c r="C37" s="6">
        <f t="shared" si="1"/>
        <v>227.16643047539281</v>
      </c>
    </row>
    <row r="38" spans="1:4">
      <c r="A38" s="5">
        <f t="shared" si="2"/>
        <v>4.3000000000000007</v>
      </c>
      <c r="B38" s="5">
        <f t="shared" si="3"/>
        <v>2.910000000000001</v>
      </c>
      <c r="C38" s="6">
        <f t="shared" si="1"/>
        <v>241.43306117620318</v>
      </c>
    </row>
    <row r="39" spans="1:4">
      <c r="A39" s="5">
        <f t="shared" si="2"/>
        <v>4.4000000000000004</v>
      </c>
      <c r="B39" s="5">
        <f t="shared" si="3"/>
        <v>3.0100000000000007</v>
      </c>
      <c r="C39" s="6">
        <f t="shared" si="1"/>
        <v>256.06810434954753</v>
      </c>
    </row>
    <row r="40" spans="1:4">
      <c r="A40" s="5"/>
      <c r="B40" s="6"/>
    </row>
    <row r="41" spans="1:4">
      <c r="A41" s="2" t="s">
        <v>3</v>
      </c>
    </row>
    <row r="42" spans="1:4">
      <c r="A42" s="5" t="s">
        <v>2</v>
      </c>
      <c r="B42" s="5" t="s">
        <v>1</v>
      </c>
      <c r="C42" s="5" t="s">
        <v>0</v>
      </c>
      <c r="D42" s="8"/>
    </row>
    <row r="43" spans="1:4">
      <c r="A43" s="5">
        <v>1.99</v>
      </c>
      <c r="B43" s="5">
        <f t="shared" ref="B43:B48" si="4">A43-$B$4</f>
        <v>0.60000000000000009</v>
      </c>
      <c r="C43" s="6">
        <v>17.600000000000001</v>
      </c>
    </row>
    <row r="44" spans="1:4">
      <c r="A44" s="5">
        <v>1.75</v>
      </c>
      <c r="B44" s="5">
        <f t="shared" si="4"/>
        <v>0.3600000000000001</v>
      </c>
      <c r="C44" s="6">
        <v>5.68</v>
      </c>
    </row>
    <row r="45" spans="1:4">
      <c r="A45" s="5">
        <v>3.59</v>
      </c>
      <c r="B45" s="5">
        <f t="shared" si="4"/>
        <v>2.2000000000000002</v>
      </c>
      <c r="C45" s="6">
        <v>147.69999999999999</v>
      </c>
    </row>
    <row r="46" spans="1:4">
      <c r="A46" s="5">
        <v>2.41</v>
      </c>
      <c r="B46" s="5">
        <f t="shared" si="4"/>
        <v>1.0200000000000002</v>
      </c>
      <c r="C46" s="6">
        <v>39.299999999999997</v>
      </c>
      <c r="D46" s="7"/>
    </row>
    <row r="47" spans="1:4">
      <c r="A47" s="5">
        <v>1.89</v>
      </c>
      <c r="B47" s="5">
        <f t="shared" si="4"/>
        <v>0.5</v>
      </c>
      <c r="C47" s="6">
        <v>12.1</v>
      </c>
      <c r="D47" s="7"/>
    </row>
    <row r="48" spans="1:4">
      <c r="A48" s="5">
        <v>2.2999999999999998</v>
      </c>
      <c r="B48" s="5">
        <f t="shared" si="4"/>
        <v>0.90999999999999992</v>
      </c>
      <c r="C48" s="6">
        <v>28.7</v>
      </c>
      <c r="D48" s="7"/>
    </row>
    <row r="49" spans="1:3">
      <c r="A49" s="5"/>
      <c r="B49" s="5"/>
      <c r="C49" s="6"/>
    </row>
    <row r="50" spans="1:3">
      <c r="A50" s="4"/>
      <c r="B50" s="5"/>
      <c r="C50" s="3"/>
    </row>
    <row r="51" spans="1:3">
      <c r="A51" s="4"/>
      <c r="B51" s="5"/>
      <c r="C51" s="3"/>
    </row>
    <row r="52" spans="1:3">
      <c r="A52" s="4"/>
      <c r="B52" s="4"/>
      <c r="C52" s="3"/>
    </row>
    <row r="53" spans="1:3">
      <c r="A53" s="4"/>
      <c r="B53" s="4"/>
      <c r="C53" s="3"/>
    </row>
  </sheetData>
  <pageMargins left="0.5" right="0.5" top="1" bottom="0.5" header="0.5" footer="0.5"/>
  <pageSetup firstPageNumber="8" orientation="portrait" useFirstPageNumber="1" r:id="rId1"/>
  <headerFooter alignWithMargins="0">
    <oddHeader>&amp;RSusitna Tributary Gaging 
Appendix A</oddHeader>
    <oddFooter>&amp;CA-&amp;P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F48"/>
  <sheetViews>
    <sheetView workbookViewId="0">
      <selection activeCell="C30" sqref="C30"/>
    </sheetView>
  </sheetViews>
  <sheetFormatPr defaultRowHeight="12.75"/>
  <cols>
    <col min="1" max="1" width="9.140625" style="2"/>
    <col min="2" max="2" width="8.5703125" style="2" customWidth="1"/>
    <col min="3" max="4" width="9.140625" style="1"/>
    <col min="5" max="5" width="14.85546875" style="1" customWidth="1"/>
    <col min="6" max="8" width="9.140625" style="1"/>
    <col min="9" max="9" width="16.7109375" style="1" customWidth="1"/>
    <col min="10" max="16384" width="9.140625" style="1"/>
  </cols>
  <sheetData>
    <row r="1" spans="1:6">
      <c r="A1" s="14" t="s">
        <v>19</v>
      </c>
    </row>
    <row r="3" spans="1:6" ht="14.25">
      <c r="A3" s="9" t="s">
        <v>8</v>
      </c>
      <c r="B3" s="12">
        <v>1.2067854977688497</v>
      </c>
      <c r="C3" s="9" t="s">
        <v>7</v>
      </c>
      <c r="D3" s="13">
        <v>1.9942196987523015</v>
      </c>
      <c r="F3" s="15"/>
    </row>
    <row r="4" spans="1:6">
      <c r="A4" s="11" t="s">
        <v>6</v>
      </c>
      <c r="B4" s="12">
        <v>0.85</v>
      </c>
      <c r="C4" s="9"/>
      <c r="D4" s="9"/>
    </row>
    <row r="5" spans="1:6">
      <c r="A5" s="11" t="s">
        <v>5</v>
      </c>
      <c r="B5" s="10" t="str">
        <f>CONCATENATE("Q = 10^(",ROUND(B3,4),"log(S- ",ROUND(B4,4),")+",ROUND(D3,4),")")</f>
        <v>Q = 10^(1.2068log(S- 0.85)+1.9942)</v>
      </c>
      <c r="C5" s="9"/>
      <c r="D5" s="9"/>
    </row>
    <row r="6" spans="1:6">
      <c r="A6" s="11"/>
      <c r="B6" s="10" t="str">
        <f>CONCATENATE("Q = ",ROUND(10^D3,4),"(S-So)^",ROUND(B3,4))</f>
        <v>Q = 98.6779(S-So)^1.2068</v>
      </c>
      <c r="C6" s="9"/>
      <c r="D6" s="9"/>
    </row>
    <row r="7" spans="1:6">
      <c r="A7" s="2" t="s">
        <v>4</v>
      </c>
    </row>
    <row r="8" spans="1:6">
      <c r="A8" s="5" t="s">
        <v>2</v>
      </c>
      <c r="B8" s="5" t="s">
        <v>1</v>
      </c>
      <c r="C8" s="5" t="s">
        <v>0</v>
      </c>
    </row>
    <row r="9" spans="1:6">
      <c r="A9" s="5">
        <v>0.9</v>
      </c>
      <c r="B9" s="5">
        <f t="shared" ref="B9:B35" si="0">A9-$B$4</f>
        <v>5.0000000000000044E-2</v>
      </c>
      <c r="C9" s="6">
        <f t="shared" ref="C9:C35" si="1">10^($B$3*LOG(A9-$B$4)+$D$3)</f>
        <v>2.6555566336524312</v>
      </c>
    </row>
    <row r="10" spans="1:6">
      <c r="A10" s="5">
        <f>A9+0.1</f>
        <v>1</v>
      </c>
      <c r="B10" s="5">
        <f t="shared" si="0"/>
        <v>0.15000000000000002</v>
      </c>
      <c r="C10" s="6">
        <f t="shared" si="1"/>
        <v>9.9985858222077688</v>
      </c>
    </row>
    <row r="11" spans="1:6">
      <c r="A11" s="5">
        <f t="shared" ref="A11:A35" si="2">A10+0.1</f>
        <v>1.1000000000000001</v>
      </c>
      <c r="B11" s="5">
        <f t="shared" si="0"/>
        <v>0.25000000000000011</v>
      </c>
      <c r="C11" s="6">
        <f t="shared" si="1"/>
        <v>18.520914737351188</v>
      </c>
    </row>
    <row r="12" spans="1:6" ht="12" customHeight="1">
      <c r="A12" s="5">
        <f t="shared" si="2"/>
        <v>1.2000000000000002</v>
      </c>
      <c r="B12" s="5">
        <f t="shared" si="0"/>
        <v>0.3500000000000002</v>
      </c>
      <c r="C12" s="6">
        <f t="shared" si="1"/>
        <v>27.797620831129763</v>
      </c>
    </row>
    <row r="13" spans="1:6">
      <c r="A13" s="5">
        <f t="shared" si="2"/>
        <v>1.3000000000000003</v>
      </c>
      <c r="B13" s="5">
        <f t="shared" si="0"/>
        <v>0.45000000000000029</v>
      </c>
      <c r="C13" s="6">
        <f t="shared" si="1"/>
        <v>37.646238523843486</v>
      </c>
    </row>
    <row r="14" spans="1:6">
      <c r="A14" s="5">
        <f t="shared" si="2"/>
        <v>1.4000000000000004</v>
      </c>
      <c r="B14" s="5">
        <f t="shared" si="0"/>
        <v>0.55000000000000038</v>
      </c>
      <c r="C14" s="6">
        <f t="shared" si="1"/>
        <v>47.961544231410933</v>
      </c>
    </row>
    <row r="15" spans="1:6">
      <c r="A15" s="5">
        <f t="shared" si="2"/>
        <v>1.5000000000000004</v>
      </c>
      <c r="B15" s="5">
        <f t="shared" si="0"/>
        <v>0.65000000000000047</v>
      </c>
      <c r="C15" s="6">
        <f t="shared" si="1"/>
        <v>58.674074874935776</v>
      </c>
    </row>
    <row r="16" spans="1:6">
      <c r="A16" s="5">
        <f t="shared" si="2"/>
        <v>1.6000000000000005</v>
      </c>
      <c r="B16" s="5">
        <f t="shared" si="0"/>
        <v>0.75000000000000056</v>
      </c>
      <c r="C16" s="6">
        <f t="shared" si="1"/>
        <v>69.73413903528747</v>
      </c>
    </row>
    <row r="17" spans="1:3">
      <c r="A17" s="5">
        <f t="shared" si="2"/>
        <v>1.7000000000000006</v>
      </c>
      <c r="B17" s="5">
        <f t="shared" si="0"/>
        <v>0.85000000000000064</v>
      </c>
      <c r="C17" s="6">
        <f t="shared" si="1"/>
        <v>81.104225594439399</v>
      </c>
    </row>
    <row r="18" spans="1:3">
      <c r="A18" s="5">
        <f t="shared" si="2"/>
        <v>1.8000000000000007</v>
      </c>
      <c r="B18" s="5">
        <f t="shared" si="0"/>
        <v>0.95000000000000073</v>
      </c>
      <c r="C18" s="6">
        <f t="shared" si="1"/>
        <v>92.754901523191748</v>
      </c>
    </row>
    <row r="19" spans="1:3">
      <c r="A19" s="5">
        <f t="shared" si="2"/>
        <v>1.9000000000000008</v>
      </c>
      <c r="B19" s="5">
        <f t="shared" si="0"/>
        <v>1.0500000000000007</v>
      </c>
      <c r="C19" s="6">
        <f t="shared" si="1"/>
        <v>104.66238754282169</v>
      </c>
    </row>
    <row r="20" spans="1:3">
      <c r="A20" s="5">
        <f t="shared" si="2"/>
        <v>2.0000000000000009</v>
      </c>
      <c r="B20" s="5">
        <f t="shared" si="0"/>
        <v>1.1500000000000008</v>
      </c>
      <c r="C20" s="6">
        <f t="shared" si="1"/>
        <v>116.80702751918581</v>
      </c>
    </row>
    <row r="21" spans="1:3">
      <c r="A21" s="5">
        <f t="shared" si="2"/>
        <v>2.100000000000001</v>
      </c>
      <c r="B21" s="5">
        <f t="shared" si="0"/>
        <v>1.2500000000000009</v>
      </c>
      <c r="C21" s="6">
        <f t="shared" si="1"/>
        <v>129.17227159130096</v>
      </c>
    </row>
    <row r="22" spans="1:3">
      <c r="A22" s="5">
        <f t="shared" si="2"/>
        <v>2.2000000000000011</v>
      </c>
      <c r="B22" s="5">
        <f t="shared" si="0"/>
        <v>1.350000000000001</v>
      </c>
      <c r="C22" s="6">
        <f t="shared" si="1"/>
        <v>141.7439726172376</v>
      </c>
    </row>
    <row r="23" spans="1:3">
      <c r="A23" s="5">
        <f t="shared" si="2"/>
        <v>2.3000000000000012</v>
      </c>
      <c r="B23" s="5">
        <f t="shared" si="0"/>
        <v>1.4500000000000011</v>
      </c>
      <c r="C23" s="6">
        <f t="shared" si="1"/>
        <v>154.50988299610123</v>
      </c>
    </row>
    <row r="24" spans="1:3">
      <c r="A24" s="5">
        <f t="shared" si="2"/>
        <v>2.4000000000000012</v>
      </c>
      <c r="B24" s="5">
        <f t="shared" si="0"/>
        <v>1.5500000000000012</v>
      </c>
      <c r="C24" s="6">
        <f t="shared" si="1"/>
        <v>167.45928472950376</v>
      </c>
    </row>
    <row r="25" spans="1:3">
      <c r="A25" s="5">
        <f t="shared" si="2"/>
        <v>2.5000000000000013</v>
      </c>
      <c r="B25" s="5">
        <f t="shared" si="0"/>
        <v>1.6500000000000012</v>
      </c>
      <c r="C25" s="6">
        <f t="shared" si="1"/>
        <v>180.58271101671465</v>
      </c>
    </row>
    <row r="26" spans="1:3">
      <c r="A26" s="5">
        <f t="shared" si="2"/>
        <v>2.6000000000000014</v>
      </c>
      <c r="B26" s="5">
        <f t="shared" si="0"/>
        <v>1.7500000000000013</v>
      </c>
      <c r="C26" s="6">
        <f t="shared" si="1"/>
        <v>193.87173249868479</v>
      </c>
    </row>
    <row r="27" spans="1:3">
      <c r="A27" s="5">
        <f t="shared" si="2"/>
        <v>2.7000000000000015</v>
      </c>
      <c r="B27" s="5">
        <f t="shared" si="0"/>
        <v>1.8500000000000014</v>
      </c>
      <c r="C27" s="6">
        <f t="shared" si="1"/>
        <v>207.31879026445614</v>
      </c>
    </row>
    <row r="28" spans="1:3">
      <c r="A28" s="5">
        <f t="shared" si="2"/>
        <v>2.8000000000000016</v>
      </c>
      <c r="B28" s="5">
        <f t="shared" si="0"/>
        <v>1.9500000000000015</v>
      </c>
      <c r="C28" s="6">
        <f t="shared" si="1"/>
        <v>220.91706339126563</v>
      </c>
    </row>
    <row r="29" spans="1:3">
      <c r="A29" s="5">
        <f t="shared" si="2"/>
        <v>2.9000000000000017</v>
      </c>
      <c r="B29" s="5">
        <f t="shared" si="0"/>
        <v>2.0500000000000016</v>
      </c>
      <c r="C29" s="6">
        <f t="shared" si="1"/>
        <v>234.66036245654851</v>
      </c>
    </row>
    <row r="30" spans="1:3">
      <c r="A30" s="5">
        <f t="shared" si="2"/>
        <v>3.0000000000000018</v>
      </c>
      <c r="B30" s="5">
        <f t="shared" si="0"/>
        <v>2.1500000000000017</v>
      </c>
      <c r="C30" s="6">
        <f t="shared" si="1"/>
        <v>248.54304290049049</v>
      </c>
    </row>
    <row r="31" spans="1:3">
      <c r="A31" s="5">
        <f t="shared" si="2"/>
        <v>3.1000000000000019</v>
      </c>
      <c r="B31" s="5">
        <f t="shared" si="0"/>
        <v>2.2500000000000018</v>
      </c>
      <c r="C31" s="6">
        <f t="shared" si="1"/>
        <v>262.55993378047805</v>
      </c>
    </row>
    <row r="32" spans="1:3">
      <c r="A32" s="5">
        <f t="shared" si="2"/>
        <v>3.200000000000002</v>
      </c>
      <c r="B32" s="5">
        <f t="shared" si="0"/>
        <v>2.3500000000000019</v>
      </c>
      <c r="C32" s="6">
        <f t="shared" si="1"/>
        <v>276.70627861542783</v>
      </c>
    </row>
    <row r="33" spans="1:4">
      <c r="A33" s="5">
        <f t="shared" si="2"/>
        <v>3.300000000000002</v>
      </c>
      <c r="B33" s="5">
        <f t="shared" si="0"/>
        <v>2.450000000000002</v>
      </c>
      <c r="C33" s="6">
        <f t="shared" si="1"/>
        <v>290.97768583774621</v>
      </c>
    </row>
    <row r="34" spans="1:4">
      <c r="A34" s="5">
        <f t="shared" si="2"/>
        <v>3.4000000000000021</v>
      </c>
      <c r="B34" s="5">
        <f t="shared" si="0"/>
        <v>2.550000000000002</v>
      </c>
      <c r="C34" s="6">
        <f t="shared" si="1"/>
        <v>305.37008696152685</v>
      </c>
    </row>
    <row r="35" spans="1:4">
      <c r="A35" s="5">
        <f t="shared" si="2"/>
        <v>3.5000000000000022</v>
      </c>
      <c r="B35" s="5">
        <f t="shared" si="0"/>
        <v>2.6500000000000021</v>
      </c>
      <c r="C35" s="6">
        <f t="shared" si="1"/>
        <v>319.87970100798827</v>
      </c>
    </row>
    <row r="36" spans="1:4">
      <c r="A36" s="5"/>
      <c r="B36" s="6"/>
    </row>
    <row r="37" spans="1:4">
      <c r="A37" s="2" t="s">
        <v>3</v>
      </c>
    </row>
    <row r="38" spans="1:4">
      <c r="A38" s="5" t="s">
        <v>2</v>
      </c>
      <c r="B38" s="5" t="s">
        <v>1</v>
      </c>
      <c r="C38" s="5" t="s">
        <v>0</v>
      </c>
      <c r="D38" s="8"/>
    </row>
    <row r="39" spans="1:4">
      <c r="A39" s="5">
        <v>1.26</v>
      </c>
      <c r="B39" s="5">
        <f t="shared" ref="B39:B43" si="3">A39-$B$4</f>
        <v>0.41000000000000003</v>
      </c>
      <c r="C39" s="6">
        <v>31.7</v>
      </c>
    </row>
    <row r="40" spans="1:4">
      <c r="A40" s="5">
        <v>1.01</v>
      </c>
      <c r="B40" s="5">
        <f t="shared" si="3"/>
        <v>0.16000000000000003</v>
      </c>
      <c r="C40" s="6">
        <v>10.8</v>
      </c>
    </row>
    <row r="41" spans="1:4">
      <c r="A41" s="5">
        <v>1.7</v>
      </c>
      <c r="B41" s="5">
        <f t="shared" si="3"/>
        <v>0.85</v>
      </c>
      <c r="C41" s="6">
        <v>89.7</v>
      </c>
    </row>
    <row r="42" spans="1:4">
      <c r="A42" s="5">
        <v>1.23</v>
      </c>
      <c r="B42" s="5">
        <f t="shared" si="3"/>
        <v>0.38</v>
      </c>
      <c r="C42" s="6">
        <v>31.4</v>
      </c>
      <c r="D42" s="7"/>
    </row>
    <row r="43" spans="1:4">
      <c r="A43" s="5">
        <v>2.13</v>
      </c>
      <c r="B43" s="5">
        <f t="shared" si="3"/>
        <v>1.2799999999999998</v>
      </c>
      <c r="C43" s="6">
        <v>124.7</v>
      </c>
      <c r="D43" s="7"/>
    </row>
    <row r="44" spans="1:4">
      <c r="A44" s="5"/>
      <c r="B44" s="5"/>
      <c r="C44" s="6"/>
    </row>
    <row r="45" spans="1:4">
      <c r="A45" s="4"/>
      <c r="B45" s="5"/>
      <c r="C45" s="3"/>
    </row>
    <row r="46" spans="1:4">
      <c r="A46" s="4"/>
      <c r="B46" s="5"/>
      <c r="C46" s="3"/>
    </row>
    <row r="47" spans="1:4">
      <c r="A47" s="4"/>
      <c r="B47" s="4"/>
      <c r="C47" s="3"/>
    </row>
    <row r="48" spans="1:4">
      <c r="A48" s="4"/>
      <c r="B48" s="4"/>
      <c r="C48" s="3"/>
    </row>
  </sheetData>
  <pageMargins left="0.5" right="0.5" top="1" bottom="0.5" header="0.5" footer="0.5"/>
  <pageSetup firstPageNumber="9" orientation="portrait" useFirstPageNumber="1" r:id="rId1"/>
  <headerFooter alignWithMargins="0">
    <oddHeader>&amp;RSusitna Tributary Gaging 
Appendix A</oddHeader>
    <oddFooter>&amp;CA-&amp;P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Oshetna River</vt:lpstr>
      <vt:lpstr>Kosina Creek</vt:lpstr>
      <vt:lpstr>Tsusena Creek</vt:lpstr>
      <vt:lpstr>Portage Creek</vt:lpstr>
      <vt:lpstr>Indian River</vt:lpstr>
      <vt:lpstr>Gold Creek</vt:lpstr>
      <vt:lpstr>Skull Creek</vt:lpstr>
      <vt:lpstr>Whiskers Creek</vt:lpstr>
      <vt:lpstr>Trapper Creek</vt:lpstr>
      <vt:lpstr>Birch Creek</vt:lpstr>
      <vt:lpstr>Sheep Creek</vt:lpstr>
      <vt:lpstr>Deshka River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 F. Yoder</dc:creator>
  <cp:lastModifiedBy>Clair F. Yoder</cp:lastModifiedBy>
  <cp:lastPrinted>2015-01-27T15:59:04Z</cp:lastPrinted>
  <dcterms:created xsi:type="dcterms:W3CDTF">2015-01-26T20:36:43Z</dcterms:created>
  <dcterms:modified xsi:type="dcterms:W3CDTF">2015-01-27T16:03:28Z</dcterms:modified>
</cp:coreProperties>
</file>