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15" yWindow="105" windowWidth="13035" windowHeight="9735"/>
  </bookViews>
  <sheets>
    <sheet name="readme" sheetId="4" r:id="rId1"/>
    <sheet name="Data Sheet" sheetId="1" r:id="rId2"/>
    <sheet name="Sheet2" sheetId="2" r:id="rId3"/>
    <sheet name="Sheet3" sheetId="3" r:id="rId4"/>
  </sheets>
  <definedNames>
    <definedName name="_xlnm.Print_Area" localSheetId="1">'Data Sheet'!$B$1:$O$29</definedName>
  </definedNames>
  <calcPr calcId="145621"/>
</workbook>
</file>

<file path=xl/calcChain.xml><?xml version="1.0" encoding="utf-8"?>
<calcChain xmlns="http://schemas.openxmlformats.org/spreadsheetml/2006/main">
  <c r="D23" i="1" l="1"/>
  <c r="D22" i="1"/>
  <c r="D21" i="1"/>
  <c r="D19" i="1"/>
  <c r="D18" i="1"/>
  <c r="F23" i="1" l="1"/>
  <c r="F22" i="1"/>
  <c r="F21" i="1"/>
  <c r="F20" i="1"/>
  <c r="F19" i="1"/>
  <c r="F18" i="1"/>
  <c r="F17" i="1"/>
  <c r="F16" i="1"/>
  <c r="F15" i="1"/>
  <c r="F14" i="1"/>
  <c r="F13" i="1"/>
  <c r="F12" i="1"/>
  <c r="F11" i="1"/>
  <c r="F10" i="1"/>
  <c r="F9" i="1"/>
  <c r="G9" i="1"/>
  <c r="G10" i="1" l="1"/>
  <c r="G11" i="1"/>
  <c r="G12" i="1"/>
  <c r="G13" i="1"/>
  <c r="G14" i="1"/>
  <c r="G15" i="1"/>
  <c r="G16" i="1"/>
  <c r="G17" i="1"/>
  <c r="G18" i="1"/>
  <c r="G19" i="1"/>
  <c r="G20" i="1"/>
  <c r="G21" i="1"/>
  <c r="G22" i="1"/>
  <c r="G23" i="1"/>
</calcChain>
</file>

<file path=xl/sharedStrings.xml><?xml version="1.0" encoding="utf-8"?>
<sst xmlns="http://schemas.openxmlformats.org/spreadsheetml/2006/main" count="98" uniqueCount="70">
  <si>
    <t>UNDER ICE BED PHOTO SAMPLING</t>
  </si>
  <si>
    <t>Location:</t>
  </si>
  <si>
    <t>Weather:</t>
  </si>
  <si>
    <t>Crew:</t>
  </si>
  <si>
    <t>Sample #</t>
  </si>
  <si>
    <t>Camera:</t>
  </si>
  <si>
    <t>v1  3/2014</t>
  </si>
  <si>
    <t>Anchor Ice Present?</t>
  </si>
  <si>
    <t>Freeboard Height</t>
  </si>
  <si>
    <t>Frazil Ice    Present?</t>
  </si>
  <si>
    <t xml:space="preserve">Sheet            of          </t>
  </si>
  <si>
    <t>Date &amp; Time:</t>
  </si>
  <si>
    <t>Ice Thickness (ft)</t>
  </si>
  <si>
    <t>Camera Height above Bed (ft)</t>
  </si>
  <si>
    <t>GPS Point #</t>
  </si>
  <si>
    <t>(A)</t>
  </si>
  <si>
    <t>(B)</t>
  </si>
  <si>
    <t>(D)</t>
  </si>
  <si>
    <t>(E)</t>
  </si>
  <si>
    <t>(F)</t>
  </si>
  <si>
    <t>(G)</t>
  </si>
  <si>
    <t>(H)</t>
  </si>
  <si>
    <t>(I)</t>
  </si>
  <si>
    <t>(J)</t>
  </si>
  <si>
    <t>(K)</t>
  </si>
  <si>
    <t>Flow Depth (ft)                  (F - E)</t>
  </si>
  <si>
    <t>(C)</t>
  </si>
  <si>
    <t>3/31/2014 1500</t>
  </si>
  <si>
    <t>BT, MP</t>
  </si>
  <si>
    <t xml:space="preserve"> Clear</t>
  </si>
  <si>
    <t>tt-swg-gopro-3, camera 2</t>
  </si>
  <si>
    <t>S1</t>
  </si>
  <si>
    <t>S2</t>
  </si>
  <si>
    <t>S3</t>
  </si>
  <si>
    <t>S4</t>
  </si>
  <si>
    <t>S5</t>
  </si>
  <si>
    <t>S6</t>
  </si>
  <si>
    <t>S7</t>
  </si>
  <si>
    <t>S8</t>
  </si>
  <si>
    <t>S9</t>
  </si>
  <si>
    <t>S10</t>
  </si>
  <si>
    <t>S11</t>
  </si>
  <si>
    <t>S12</t>
  </si>
  <si>
    <t>S13</t>
  </si>
  <si>
    <t>S14</t>
  </si>
  <si>
    <t>S15</t>
  </si>
  <si>
    <t>Y</t>
  </si>
  <si>
    <t>N</t>
  </si>
  <si>
    <t>prm 174.5 - updated to prm 174.4 post field effort</t>
  </si>
  <si>
    <t>GOPR0014</t>
  </si>
  <si>
    <t>GOPR0015</t>
  </si>
  <si>
    <t>GOPR0016</t>
  </si>
  <si>
    <t>GOPR0017</t>
  </si>
  <si>
    <t>GOPR0019</t>
  </si>
  <si>
    <t>GOPR0020</t>
  </si>
  <si>
    <t>GOPR0021</t>
  </si>
  <si>
    <t>GOPR0022</t>
  </si>
  <si>
    <t>GOPR0023</t>
  </si>
  <si>
    <t>GOPR0024</t>
  </si>
  <si>
    <t>GOPR0025</t>
  </si>
  <si>
    <t>GOPR0026</t>
  </si>
  <si>
    <t>GOPR0027</t>
  </si>
  <si>
    <t>GOPR0028</t>
  </si>
  <si>
    <t>GOPR0029</t>
  </si>
  <si>
    <t>Top of  Ice to Bed Distance (ft)</t>
  </si>
  <si>
    <t>Snow Depth     (ft)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</si>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</sst>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3" xfId="0" applyBorder="1"/>
    <xf numFmtId="0" fontId="0" fillId="0" borderId="7" xfId="0" applyBorder="1"/>
    <xf numFmtId="0" fontId="0" fillId="0" borderId="8" xfId="0" applyBorder="1"/>
    <xf numFmtId="0" fontId="0" fillId="0" borderId="10" xfId="0" applyBorder="1"/>
    <xf numFmtId="0" fontId="0" fillId="0" borderId="12" xfId="0" applyBorder="1"/>
    <xf numFmtId="0" fontId="0" fillId="0" borderId="13" xfId="0" applyBorder="1"/>
    <xf numFmtId="0" fontId="0" fillId="0" borderId="0" xfId="0" applyAlignment="1">
      <alignment horizontal="right"/>
    </xf>
    <xf numFmtId="0" fontId="0" fillId="0" borderId="16" xfId="0" applyBorder="1"/>
    <xf numFmtId="0" fontId="0" fillId="0" borderId="17" xfId="0" applyBorder="1"/>
    <xf numFmtId="0" fontId="0" fillId="0" borderId="18"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9" xfId="0" applyBorder="1"/>
    <xf numFmtId="0" fontId="0" fillId="0" borderId="20" xfId="0" applyBorder="1"/>
    <xf numFmtId="0" fontId="0" fillId="0" borderId="21" xfId="0" applyBorder="1"/>
    <xf numFmtId="164" fontId="0" fillId="0" borderId="8" xfId="0" applyNumberFormat="1" applyBorder="1"/>
    <xf numFmtId="164" fontId="0" fillId="0" borderId="3" xfId="0" applyNumberFormat="1" applyBorder="1"/>
    <xf numFmtId="164" fontId="0" fillId="0" borderId="21" xfId="0" applyNumberFormat="1" applyBorder="1"/>
    <xf numFmtId="164" fontId="0" fillId="0" borderId="3" xfId="0" applyNumberFormat="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13" xfId="0" applyBorder="1" applyAlignment="1">
      <alignment horizontal="center"/>
    </xf>
    <xf numFmtId="0" fontId="0" fillId="0" borderId="23" xfId="0" applyBorder="1"/>
    <xf numFmtId="0" fontId="0" fillId="0" borderId="9" xfId="0" applyBorder="1"/>
    <xf numFmtId="0" fontId="0" fillId="0" borderId="11" xfId="0" applyBorder="1"/>
    <xf numFmtId="0" fontId="0" fillId="0" borderId="22" xfId="0" applyBorder="1"/>
    <xf numFmtId="0" fontId="0" fillId="0" borderId="14" xfId="0" applyBorder="1"/>
    <xf numFmtId="164" fontId="0" fillId="0" borderId="23" xfId="0" applyNumberFormat="1" applyBorder="1" applyAlignment="1">
      <alignment horizontal="center"/>
    </xf>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43" t="s">
        <v>67</v>
      </c>
      <c r="B1" s="43"/>
      <c r="C1" s="43"/>
      <c r="D1" s="43"/>
      <c r="E1" s="43"/>
      <c r="F1" s="43"/>
      <c r="G1" s="43"/>
      <c r="H1" s="43"/>
      <c r="I1" s="43"/>
      <c r="J1" s="43"/>
      <c r="K1" s="43"/>
      <c r="L1" s="43"/>
      <c r="M1" s="43"/>
    </row>
    <row r="3" spans="1:13" x14ac:dyDescent="0.25">
      <c r="A3" t="s">
        <v>68</v>
      </c>
    </row>
    <row r="5" spans="1:13" ht="27.75" customHeight="1" x14ac:dyDescent="0.25">
      <c r="A5" s="43" t="s">
        <v>69</v>
      </c>
      <c r="B5" s="43"/>
      <c r="C5" s="43"/>
      <c r="D5" s="43"/>
      <c r="E5" s="43"/>
      <c r="F5" s="43"/>
      <c r="G5" s="43"/>
      <c r="H5" s="43"/>
      <c r="I5" s="43"/>
      <c r="J5" s="43"/>
      <c r="K5" s="43"/>
      <c r="L5" s="43"/>
      <c r="M5" s="43"/>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9"/>
  <sheetViews>
    <sheetView showGridLines="0" zoomScale="75" zoomScaleNormal="75" workbookViewId="0">
      <selection activeCell="L8" sqref="L8"/>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42" t="s">
        <v>0</v>
      </c>
      <c r="C1" s="42"/>
      <c r="D1" s="42"/>
      <c r="E1" s="42"/>
      <c r="F1" s="42"/>
      <c r="G1" s="42"/>
      <c r="H1" s="42"/>
      <c r="I1" s="42"/>
      <c r="J1" s="42"/>
      <c r="K1" s="42"/>
      <c r="L1" s="42"/>
      <c r="M1" s="42"/>
      <c r="N1" s="42"/>
      <c r="O1" s="42"/>
    </row>
    <row r="3" spans="2:15" ht="24" customHeight="1" x14ac:dyDescent="0.3">
      <c r="B3" s="12" t="s">
        <v>11</v>
      </c>
      <c r="C3" s="12"/>
      <c r="D3" s="12" t="s">
        <v>27</v>
      </c>
      <c r="E3" s="13"/>
      <c r="F3" s="14"/>
      <c r="G3" s="12"/>
      <c r="H3" s="15"/>
      <c r="I3" s="12" t="s">
        <v>3</v>
      </c>
      <c r="J3" s="15" t="s">
        <v>28</v>
      </c>
      <c r="K3" s="12"/>
      <c r="L3" s="12"/>
      <c r="M3" s="12"/>
      <c r="N3" s="12"/>
      <c r="O3" s="16" t="s">
        <v>10</v>
      </c>
    </row>
    <row r="4" spans="2:15" ht="24" customHeight="1" x14ac:dyDescent="0.25">
      <c r="B4" s="17" t="s">
        <v>1</v>
      </c>
      <c r="C4" s="17"/>
      <c r="D4" s="17" t="s">
        <v>48</v>
      </c>
      <c r="E4" s="18"/>
      <c r="F4" s="19"/>
      <c r="G4" s="12"/>
      <c r="H4" s="15"/>
      <c r="I4" s="12" t="s">
        <v>2</v>
      </c>
      <c r="J4" s="17" t="s">
        <v>29</v>
      </c>
      <c r="K4" s="17"/>
      <c r="L4" s="17"/>
      <c r="M4" s="17"/>
      <c r="N4" s="17"/>
      <c r="O4" s="17"/>
    </row>
    <row r="5" spans="2:15" ht="24" customHeight="1" x14ac:dyDescent="0.25">
      <c r="B5" s="12" t="s">
        <v>5</v>
      </c>
      <c r="C5" s="17"/>
      <c r="D5" s="17" t="s">
        <v>30</v>
      </c>
      <c r="E5" s="18"/>
      <c r="F5" s="17"/>
      <c r="G5" s="17"/>
      <c r="H5" s="17"/>
      <c r="I5" s="17"/>
      <c r="J5" s="17"/>
      <c r="K5" s="17"/>
      <c r="L5" s="17"/>
      <c r="M5" s="17"/>
      <c r="N5" s="17"/>
      <c r="O5" s="17"/>
    </row>
    <row r="6" spans="2:15" ht="12" customHeight="1" x14ac:dyDescent="0.25">
      <c r="B6" s="20"/>
      <c r="C6" s="20"/>
      <c r="D6" s="20"/>
      <c r="E6" s="21"/>
      <c r="F6" s="20"/>
      <c r="G6" s="20"/>
      <c r="H6" s="20"/>
      <c r="I6" s="20"/>
      <c r="J6" s="20"/>
      <c r="K6" s="20"/>
      <c r="L6" s="20"/>
      <c r="M6" s="20"/>
      <c r="N6" s="20"/>
      <c r="O6" s="20"/>
    </row>
    <row r="7" spans="2:15" ht="19.149999999999999" customHeight="1" thickBot="1" x14ac:dyDescent="0.3">
      <c r="B7" s="22" t="s">
        <v>15</v>
      </c>
      <c r="C7" s="22" t="s">
        <v>16</v>
      </c>
      <c r="D7" s="22" t="s">
        <v>26</v>
      </c>
      <c r="E7" s="22" t="s">
        <v>17</v>
      </c>
      <c r="F7" s="22" t="s">
        <v>18</v>
      </c>
      <c r="G7" s="23" t="s">
        <v>19</v>
      </c>
      <c r="H7" s="23" t="s">
        <v>20</v>
      </c>
      <c r="I7" s="23" t="s">
        <v>21</v>
      </c>
      <c r="J7" s="23" t="s">
        <v>22</v>
      </c>
      <c r="K7" s="23" t="s">
        <v>23</v>
      </c>
      <c r="L7" s="23" t="s">
        <v>24</v>
      </c>
    </row>
    <row r="8" spans="2:15" ht="66.599999999999994" customHeight="1" thickBot="1" x14ac:dyDescent="0.3">
      <c r="B8" s="24" t="s">
        <v>4</v>
      </c>
      <c r="C8" s="25" t="s">
        <v>14</v>
      </c>
      <c r="D8" s="33" t="s">
        <v>65</v>
      </c>
      <c r="E8" s="33" t="s">
        <v>12</v>
      </c>
      <c r="F8" s="33" t="s">
        <v>64</v>
      </c>
      <c r="G8" s="33" t="s">
        <v>25</v>
      </c>
      <c r="H8" s="33" t="s">
        <v>9</v>
      </c>
      <c r="I8" s="33" t="s">
        <v>7</v>
      </c>
      <c r="J8" s="33" t="s">
        <v>8</v>
      </c>
      <c r="K8" s="33" t="s">
        <v>13</v>
      </c>
      <c r="L8" s="34" t="s">
        <v>66</v>
      </c>
    </row>
    <row r="9" spans="2:15" ht="19.899999999999999" customHeight="1" x14ac:dyDescent="0.25">
      <c r="B9" s="3" t="s">
        <v>31</v>
      </c>
      <c r="C9" s="9">
        <v>1</v>
      </c>
      <c r="D9" s="41">
        <v>0</v>
      </c>
      <c r="E9" s="29">
        <v>1</v>
      </c>
      <c r="F9" s="29">
        <f>75/12</f>
        <v>6.25</v>
      </c>
      <c r="G9" s="29">
        <f>F9-E9</f>
        <v>5.25</v>
      </c>
      <c r="H9" s="36" t="s">
        <v>46</v>
      </c>
      <c r="I9" s="36" t="s">
        <v>47</v>
      </c>
      <c r="J9" s="4">
        <v>0.1</v>
      </c>
      <c r="K9" s="36">
        <v>4</v>
      </c>
      <c r="L9" s="37" t="s">
        <v>49</v>
      </c>
    </row>
    <row r="10" spans="2:15" ht="18" customHeight="1" x14ac:dyDescent="0.25">
      <c r="B10" s="5" t="s">
        <v>32</v>
      </c>
      <c r="C10" s="10">
        <v>2</v>
      </c>
      <c r="D10" s="32">
        <v>0</v>
      </c>
      <c r="E10" s="30">
        <v>0.9</v>
      </c>
      <c r="F10" s="30">
        <f>79/12</f>
        <v>6.583333333333333</v>
      </c>
      <c r="G10" s="30">
        <f>F10-E10</f>
        <v>5.6833333333333327</v>
      </c>
      <c r="H10" s="2" t="s">
        <v>46</v>
      </c>
      <c r="I10" s="2" t="s">
        <v>47</v>
      </c>
      <c r="J10" s="2">
        <v>0.1</v>
      </c>
      <c r="K10" s="2">
        <v>4</v>
      </c>
      <c r="L10" s="38" t="s">
        <v>50</v>
      </c>
    </row>
    <row r="11" spans="2:15" ht="18" customHeight="1" x14ac:dyDescent="0.25">
      <c r="B11" s="5" t="s">
        <v>33</v>
      </c>
      <c r="C11" s="10">
        <v>3</v>
      </c>
      <c r="D11" s="32">
        <v>0</v>
      </c>
      <c r="E11" s="30">
        <v>1</v>
      </c>
      <c r="F11" s="30">
        <f>84/12</f>
        <v>7</v>
      </c>
      <c r="G11" s="30">
        <f t="shared" ref="G11:G23" si="0">F11-E11</f>
        <v>6</v>
      </c>
      <c r="H11" s="2" t="s">
        <v>46</v>
      </c>
      <c r="I11" s="2" t="s">
        <v>47</v>
      </c>
      <c r="J11" s="2">
        <v>0.1</v>
      </c>
      <c r="K11" s="2">
        <v>4</v>
      </c>
      <c r="L11" s="38" t="s">
        <v>51</v>
      </c>
    </row>
    <row r="12" spans="2:15" ht="18" customHeight="1" x14ac:dyDescent="0.25">
      <c r="B12" s="5" t="s">
        <v>34</v>
      </c>
      <c r="C12" s="10">
        <v>4</v>
      </c>
      <c r="D12" s="32">
        <v>0</v>
      </c>
      <c r="E12" s="30">
        <v>1.1000000000000001</v>
      </c>
      <c r="F12" s="30">
        <f>84/12</f>
        <v>7</v>
      </c>
      <c r="G12" s="30">
        <f t="shared" si="0"/>
        <v>5.9</v>
      </c>
      <c r="H12" s="2" t="s">
        <v>46</v>
      </c>
      <c r="I12" s="2" t="s">
        <v>47</v>
      </c>
      <c r="J12" s="2">
        <v>0.1</v>
      </c>
      <c r="K12" s="2">
        <v>4</v>
      </c>
      <c r="L12" s="38" t="s">
        <v>52</v>
      </c>
    </row>
    <row r="13" spans="2:15" ht="18" customHeight="1" x14ac:dyDescent="0.25">
      <c r="B13" s="5" t="s">
        <v>35</v>
      </c>
      <c r="C13" s="10">
        <v>5</v>
      </c>
      <c r="D13" s="32">
        <v>0</v>
      </c>
      <c r="E13" s="30">
        <v>1</v>
      </c>
      <c r="F13" s="30">
        <f>84/12</f>
        <v>7</v>
      </c>
      <c r="G13" s="30">
        <f t="shared" si="0"/>
        <v>6</v>
      </c>
      <c r="H13" s="2" t="s">
        <v>46</v>
      </c>
      <c r="I13" s="2" t="s">
        <v>47</v>
      </c>
      <c r="J13" s="2">
        <v>0.1</v>
      </c>
      <c r="K13" s="2">
        <v>4</v>
      </c>
      <c r="L13" s="38" t="s">
        <v>53</v>
      </c>
    </row>
    <row r="14" spans="2:15" ht="18" customHeight="1" x14ac:dyDescent="0.25">
      <c r="B14" s="5" t="s">
        <v>36</v>
      </c>
      <c r="C14" s="10">
        <v>6</v>
      </c>
      <c r="D14" s="32">
        <v>0</v>
      </c>
      <c r="E14" s="30">
        <v>1.2</v>
      </c>
      <c r="F14" s="30">
        <f>81/12</f>
        <v>6.75</v>
      </c>
      <c r="G14" s="30">
        <f t="shared" si="0"/>
        <v>5.55</v>
      </c>
      <c r="H14" s="2" t="s">
        <v>46</v>
      </c>
      <c r="I14" s="2" t="s">
        <v>47</v>
      </c>
      <c r="J14" s="2">
        <v>0.3</v>
      </c>
      <c r="K14" s="2">
        <v>4</v>
      </c>
      <c r="L14" s="38" t="s">
        <v>54</v>
      </c>
    </row>
    <row r="15" spans="2:15" ht="18" customHeight="1" x14ac:dyDescent="0.25">
      <c r="B15" s="5" t="s">
        <v>37</v>
      </c>
      <c r="C15" s="10">
        <v>7</v>
      </c>
      <c r="D15" s="32">
        <v>0</v>
      </c>
      <c r="E15" s="30">
        <v>1.2</v>
      </c>
      <c r="F15" s="30">
        <f>75/12</f>
        <v>6.25</v>
      </c>
      <c r="G15" s="30">
        <f t="shared" si="0"/>
        <v>5.05</v>
      </c>
      <c r="H15" s="2" t="s">
        <v>46</v>
      </c>
      <c r="I15" s="2" t="s">
        <v>47</v>
      </c>
      <c r="J15" s="2">
        <v>0.2</v>
      </c>
      <c r="K15" s="2">
        <v>4</v>
      </c>
      <c r="L15" s="38" t="s">
        <v>55</v>
      </c>
    </row>
    <row r="16" spans="2:15" ht="18" customHeight="1" x14ac:dyDescent="0.25">
      <c r="B16" s="5" t="s">
        <v>38</v>
      </c>
      <c r="C16" s="10">
        <v>8</v>
      </c>
      <c r="D16" s="32">
        <v>0</v>
      </c>
      <c r="E16" s="30">
        <v>1.1000000000000001</v>
      </c>
      <c r="F16" s="30">
        <f>80/12</f>
        <v>6.666666666666667</v>
      </c>
      <c r="G16" s="30">
        <f t="shared" si="0"/>
        <v>5.5666666666666664</v>
      </c>
      <c r="H16" s="2" t="s">
        <v>46</v>
      </c>
      <c r="I16" s="2" t="s">
        <v>47</v>
      </c>
      <c r="J16" s="2">
        <v>0.1</v>
      </c>
      <c r="K16" s="2">
        <v>4</v>
      </c>
      <c r="L16" s="38" t="s">
        <v>56</v>
      </c>
    </row>
    <row r="17" spans="2:15" ht="18" customHeight="1" x14ac:dyDescent="0.25">
      <c r="B17" s="5" t="s">
        <v>39</v>
      </c>
      <c r="C17" s="10">
        <v>9</v>
      </c>
      <c r="D17" s="32">
        <v>0</v>
      </c>
      <c r="E17" s="30">
        <v>1.1000000000000001</v>
      </c>
      <c r="F17" s="30">
        <f>83/12</f>
        <v>6.916666666666667</v>
      </c>
      <c r="G17" s="30">
        <f t="shared" si="0"/>
        <v>5.8166666666666664</v>
      </c>
      <c r="H17" s="2" t="s">
        <v>46</v>
      </c>
      <c r="I17" s="2" t="s">
        <v>47</v>
      </c>
      <c r="J17" s="2">
        <v>0.2</v>
      </c>
      <c r="K17" s="2">
        <v>4</v>
      </c>
      <c r="L17" s="38" t="s">
        <v>57</v>
      </c>
    </row>
    <row r="18" spans="2:15" ht="18" customHeight="1" x14ac:dyDescent="0.25">
      <c r="B18" s="5" t="s">
        <v>40</v>
      </c>
      <c r="C18" s="10">
        <v>10</v>
      </c>
      <c r="D18" s="32">
        <f>1/12</f>
        <v>8.3333333333333329E-2</v>
      </c>
      <c r="E18" s="30">
        <v>1.1000000000000001</v>
      </c>
      <c r="F18" s="30">
        <f>85/12</f>
        <v>7.083333333333333</v>
      </c>
      <c r="G18" s="30">
        <f t="shared" si="0"/>
        <v>5.9833333333333325</v>
      </c>
      <c r="H18" s="2" t="s">
        <v>46</v>
      </c>
      <c r="I18" s="2" t="s">
        <v>47</v>
      </c>
      <c r="J18" s="2">
        <v>0.1</v>
      </c>
      <c r="K18" s="2">
        <v>4</v>
      </c>
      <c r="L18" s="38" t="s">
        <v>58</v>
      </c>
    </row>
    <row r="19" spans="2:15" ht="18" customHeight="1" x14ac:dyDescent="0.25">
      <c r="B19" s="5" t="s">
        <v>41</v>
      </c>
      <c r="C19" s="10">
        <v>11</v>
      </c>
      <c r="D19" s="32">
        <f>1/12</f>
        <v>8.3333333333333329E-2</v>
      </c>
      <c r="E19" s="30">
        <v>1.1000000000000001</v>
      </c>
      <c r="F19" s="30">
        <f>87/12</f>
        <v>7.25</v>
      </c>
      <c r="G19" s="30">
        <f t="shared" si="0"/>
        <v>6.15</v>
      </c>
      <c r="H19" s="2" t="s">
        <v>46</v>
      </c>
      <c r="I19" s="2" t="s">
        <v>47</v>
      </c>
      <c r="J19" s="2">
        <v>0.1</v>
      </c>
      <c r="K19" s="2">
        <v>4</v>
      </c>
      <c r="L19" s="38" t="s">
        <v>59</v>
      </c>
    </row>
    <row r="20" spans="2:15" ht="18" customHeight="1" x14ac:dyDescent="0.25">
      <c r="B20" s="5" t="s">
        <v>42</v>
      </c>
      <c r="C20" s="10">
        <v>12</v>
      </c>
      <c r="D20" s="32">
        <v>0</v>
      </c>
      <c r="E20" s="30">
        <v>1.2</v>
      </c>
      <c r="F20" s="30">
        <f>83/12</f>
        <v>6.916666666666667</v>
      </c>
      <c r="G20" s="30">
        <f t="shared" si="0"/>
        <v>5.7166666666666668</v>
      </c>
      <c r="H20" s="2" t="s">
        <v>46</v>
      </c>
      <c r="I20" s="2" t="s">
        <v>47</v>
      </c>
      <c r="J20" s="2">
        <v>0.2</v>
      </c>
      <c r="K20" s="2">
        <v>4</v>
      </c>
      <c r="L20" s="38" t="s">
        <v>60</v>
      </c>
    </row>
    <row r="21" spans="2:15" ht="18" customHeight="1" x14ac:dyDescent="0.25">
      <c r="B21" s="5" t="s">
        <v>43</v>
      </c>
      <c r="C21" s="10">
        <v>13</v>
      </c>
      <c r="D21" s="32">
        <f>1/12</f>
        <v>8.3333333333333329E-2</v>
      </c>
      <c r="E21" s="30">
        <v>1.2</v>
      </c>
      <c r="F21" s="30">
        <f>77/12</f>
        <v>6.416666666666667</v>
      </c>
      <c r="G21" s="30">
        <f t="shared" si="0"/>
        <v>5.2166666666666668</v>
      </c>
      <c r="H21" s="2" t="s">
        <v>46</v>
      </c>
      <c r="I21" s="2" t="s">
        <v>47</v>
      </c>
      <c r="J21" s="2">
        <v>0.2</v>
      </c>
      <c r="K21" s="2">
        <v>4</v>
      </c>
      <c r="L21" s="38" t="s">
        <v>61</v>
      </c>
    </row>
    <row r="22" spans="2:15" ht="18" customHeight="1" x14ac:dyDescent="0.25">
      <c r="B22" s="5" t="s">
        <v>44</v>
      </c>
      <c r="C22" s="10">
        <v>14</v>
      </c>
      <c r="D22" s="32">
        <f>1/12</f>
        <v>8.3333333333333329E-2</v>
      </c>
      <c r="E22" s="30">
        <v>1.3</v>
      </c>
      <c r="F22" s="30">
        <f>87/12</f>
        <v>7.25</v>
      </c>
      <c r="G22" s="30">
        <f t="shared" si="0"/>
        <v>5.95</v>
      </c>
      <c r="H22" s="2" t="s">
        <v>46</v>
      </c>
      <c r="I22" s="2" t="s">
        <v>47</v>
      </c>
      <c r="J22" s="2">
        <v>0.2</v>
      </c>
      <c r="K22" s="2">
        <v>4</v>
      </c>
      <c r="L22" s="38" t="s">
        <v>62</v>
      </c>
    </row>
    <row r="23" spans="2:15" ht="18" customHeight="1" x14ac:dyDescent="0.25">
      <c r="B23" s="5" t="s">
        <v>45</v>
      </c>
      <c r="C23" s="27">
        <v>15</v>
      </c>
      <c r="D23" s="32">
        <f>1/12</f>
        <v>8.3333333333333329E-2</v>
      </c>
      <c r="E23" s="31">
        <v>1.2</v>
      </c>
      <c r="F23" s="31">
        <f>85/12</f>
        <v>7.083333333333333</v>
      </c>
      <c r="G23" s="30">
        <f t="shared" si="0"/>
        <v>5.8833333333333329</v>
      </c>
      <c r="H23" s="2" t="s">
        <v>46</v>
      </c>
      <c r="I23" s="2" t="s">
        <v>47</v>
      </c>
      <c r="J23" s="2">
        <v>0.1</v>
      </c>
      <c r="K23" s="2">
        <v>4</v>
      </c>
      <c r="L23" s="39" t="s">
        <v>63</v>
      </c>
    </row>
    <row r="24" spans="2:15" ht="18" customHeight="1" x14ac:dyDescent="0.25">
      <c r="B24" s="5"/>
      <c r="C24" s="27"/>
      <c r="D24" s="32"/>
      <c r="E24" s="28"/>
      <c r="F24" s="31"/>
      <c r="G24" s="30"/>
      <c r="H24" s="2"/>
      <c r="I24" s="2"/>
      <c r="J24" s="2"/>
      <c r="K24" s="2"/>
      <c r="L24" s="39"/>
    </row>
    <row r="25" spans="2:15" ht="18" customHeight="1" x14ac:dyDescent="0.25">
      <c r="B25" s="26"/>
      <c r="C25" s="27"/>
      <c r="D25" s="32"/>
      <c r="E25" s="28"/>
      <c r="F25" s="28"/>
      <c r="G25" s="28"/>
      <c r="H25" s="28"/>
      <c r="I25" s="28"/>
      <c r="J25" s="28"/>
      <c r="K25" s="28"/>
      <c r="L25" s="39"/>
    </row>
    <row r="26" spans="2:15" ht="18" customHeight="1" thickBot="1" x14ac:dyDescent="0.3">
      <c r="B26" s="6"/>
      <c r="C26" s="11"/>
      <c r="D26" s="35"/>
      <c r="E26" s="7"/>
      <c r="F26" s="7"/>
      <c r="G26" s="7"/>
      <c r="H26" s="7"/>
      <c r="I26" s="7"/>
      <c r="J26" s="7"/>
      <c r="K26" s="7"/>
      <c r="L26" s="40"/>
    </row>
    <row r="27" spans="2:15" ht="18" customHeight="1" x14ac:dyDescent="0.25"/>
    <row r="28" spans="2:15" ht="19.899999999999999" customHeight="1" x14ac:dyDescent="0.25"/>
    <row r="29" spans="2:15" ht="19.899999999999999" customHeight="1" x14ac:dyDescent="0.25">
      <c r="O29" s="8" t="s">
        <v>6</v>
      </c>
    </row>
  </sheetData>
  <mergeCells count="1">
    <mergeCell ref="B1:O1"/>
  </mergeCells>
  <printOptions horizont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2014-10-06T18:50:49Z</dcterms:modified>
</cp:coreProperties>
</file>