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s007fs1.tt.local\Projects\T32765 Susitna April - June 2014\5. Field Work\Field Data Non GIS RAW\Q measurements\R2\"/>
    </mc:Choice>
  </mc:AlternateContent>
  <bookViews>
    <workbookView xWindow="0" yWindow="90" windowWidth="15315" windowHeight="9270" tabRatio="601" activeTab="2"/>
  </bookViews>
  <sheets>
    <sheet name="Metadata" sheetId="9" r:id="rId1"/>
    <sheet name="DataSummary" sheetId="1" r:id="rId2"/>
    <sheet name="DischargeData" sheetId="5" r:id="rId3"/>
    <sheet name="ProfileData" sheetId="2" r:id="rId4"/>
    <sheet name="FA128-FeatureT Data" sheetId="7" r:id="rId5"/>
  </sheets>
  <definedNames>
    <definedName name="_xlnm._FilterDatabase" localSheetId="1" hidden="1">DataSummary!$A$1:$S$30</definedName>
    <definedName name="_xlnm.Print_Area" localSheetId="4">'FA128-FeatureT Data'!$A$1:$M$53</definedName>
  </definedNames>
  <calcPr calcId="152511"/>
</workbook>
</file>

<file path=xl/calcChain.xml><?xml version="1.0" encoding="utf-8"?>
<calcChain xmlns="http://schemas.openxmlformats.org/spreadsheetml/2006/main">
  <c r="N224" i="5" l="1"/>
  <c r="L58" i="5"/>
  <c r="L52" i="5"/>
  <c r="K60" i="5"/>
  <c r="K9" i="5"/>
  <c r="P217" i="5" l="1"/>
  <c r="P218" i="5"/>
  <c r="P219" i="5"/>
  <c r="P220" i="5"/>
  <c r="P221" i="5"/>
  <c r="P222" i="5"/>
  <c r="P223" i="5"/>
  <c r="P224" i="5"/>
  <c r="P225" i="5"/>
  <c r="P226" i="5"/>
  <c r="P216" i="5"/>
  <c r="M206" i="5"/>
  <c r="N206" i="5" s="1"/>
  <c r="M212" i="5"/>
  <c r="N212" i="5" s="1"/>
  <c r="L206" i="5"/>
  <c r="L204" i="5"/>
  <c r="M204" i="5" s="1"/>
  <c r="N204" i="5" s="1"/>
  <c r="L205" i="5"/>
  <c r="M205" i="5" s="1"/>
  <c r="N205" i="5" s="1"/>
  <c r="L207" i="5"/>
  <c r="M207" i="5" s="1"/>
  <c r="N207" i="5" s="1"/>
  <c r="L208" i="5"/>
  <c r="M208" i="5" s="1"/>
  <c r="N208" i="5" s="1"/>
  <c r="L209" i="5"/>
  <c r="M209" i="5" s="1"/>
  <c r="N209" i="5" s="1"/>
  <c r="L210" i="5"/>
  <c r="M210" i="5" s="1"/>
  <c r="N210" i="5" s="1"/>
  <c r="L211" i="5"/>
  <c r="M211" i="5" s="1"/>
  <c r="N211" i="5" s="1"/>
  <c r="L212" i="5"/>
  <c r="L214" i="5"/>
  <c r="M214" i="5" s="1"/>
  <c r="N214" i="5" s="1"/>
  <c r="L213" i="5"/>
  <c r="M213" i="5" s="1"/>
  <c r="N213" i="5" s="1"/>
  <c r="L203" i="5"/>
  <c r="M203" i="5" s="1"/>
  <c r="N203" i="5" s="1"/>
  <c r="L184" i="5"/>
  <c r="O219" i="5" l="1"/>
  <c r="O223" i="5"/>
  <c r="O216" i="5"/>
  <c r="O220" i="5"/>
  <c r="O224" i="5"/>
  <c r="O217" i="5"/>
  <c r="O221" i="5"/>
  <c r="O225" i="5"/>
  <c r="O218" i="5"/>
  <c r="O222" i="5"/>
  <c r="O226" i="5"/>
  <c r="P206" i="5"/>
  <c r="P210" i="5"/>
  <c r="P214" i="5"/>
  <c r="P205" i="5"/>
  <c r="P209" i="5"/>
  <c r="P213" i="5"/>
  <c r="P204" i="5"/>
  <c r="P208" i="5"/>
  <c r="P212" i="5"/>
  <c r="P207" i="5"/>
  <c r="P211" i="5"/>
  <c r="P203" i="5"/>
  <c r="O214" i="5" s="1"/>
  <c r="O208" i="5"/>
  <c r="O206" i="5"/>
  <c r="O203" i="5"/>
  <c r="O213" i="5"/>
  <c r="O210" i="5"/>
  <c r="O204" i="5"/>
  <c r="O211" i="5"/>
  <c r="O209" i="5"/>
  <c r="O212" i="5"/>
  <c r="O207" i="5"/>
  <c r="P188" i="5"/>
  <c r="P201" i="5"/>
  <c r="P197" i="5"/>
  <c r="P193" i="5"/>
  <c r="P189" i="5"/>
  <c r="P198" i="5"/>
  <c r="P194" i="5"/>
  <c r="P190" i="5"/>
  <c r="P199" i="5"/>
  <c r="P195" i="5"/>
  <c r="P191" i="5"/>
  <c r="P200" i="5"/>
  <c r="P196" i="5"/>
  <c r="P192" i="5"/>
  <c r="M184" i="5"/>
  <c r="N184" i="5" s="1"/>
  <c r="K178" i="5"/>
  <c r="K179" i="5"/>
  <c r="K180" i="5"/>
  <c r="K181" i="5"/>
  <c r="K182" i="5"/>
  <c r="K183" i="5"/>
  <c r="K177" i="5"/>
  <c r="L178" i="5"/>
  <c r="M178" i="5" s="1"/>
  <c r="N178" i="5" s="1"/>
  <c r="L179" i="5"/>
  <c r="M179" i="5" s="1"/>
  <c r="N179" i="5" s="1"/>
  <c r="L180" i="5"/>
  <c r="M180" i="5" s="1"/>
  <c r="N180" i="5" s="1"/>
  <c r="L181" i="5"/>
  <c r="M181" i="5" s="1"/>
  <c r="N181" i="5" s="1"/>
  <c r="L182" i="5"/>
  <c r="M182" i="5" s="1"/>
  <c r="N182" i="5" s="1"/>
  <c r="L183" i="5"/>
  <c r="M183" i="5" s="1"/>
  <c r="N183" i="5" s="1"/>
  <c r="L177" i="5"/>
  <c r="M177" i="5" s="1"/>
  <c r="N177" i="5" s="1"/>
  <c r="L176" i="5"/>
  <c r="M176" i="5" s="1"/>
  <c r="N176" i="5" s="1"/>
  <c r="B45" i="7"/>
  <c r="B46" i="7"/>
  <c r="B44" i="7"/>
  <c r="R47" i="7"/>
  <c r="R46" i="7"/>
  <c r="R45" i="7"/>
  <c r="R44" i="7"/>
  <c r="R43" i="7"/>
  <c r="R42" i="7"/>
  <c r="O47" i="7"/>
  <c r="O46" i="7"/>
  <c r="O45" i="7"/>
  <c r="O44" i="7"/>
  <c r="O43" i="7"/>
  <c r="L48" i="7"/>
  <c r="L47" i="7"/>
  <c r="L46" i="7"/>
  <c r="L45" i="7"/>
  <c r="L44" i="7"/>
  <c r="L43" i="7"/>
  <c r="I43" i="7"/>
  <c r="I48" i="7"/>
  <c r="I47" i="7"/>
  <c r="I46" i="7"/>
  <c r="I45" i="7"/>
  <c r="I44" i="7"/>
  <c r="E47" i="7"/>
  <c r="E46" i="7"/>
  <c r="E45" i="7"/>
  <c r="E44" i="7"/>
  <c r="E43" i="7"/>
  <c r="E42" i="7"/>
  <c r="C9" i="7"/>
  <c r="F10" i="7" s="1"/>
  <c r="P174" i="5" l="1"/>
  <c r="O205" i="5"/>
  <c r="P179" i="5"/>
  <c r="P183" i="5"/>
  <c r="P175" i="5"/>
  <c r="P184" i="5"/>
  <c r="P176" i="5"/>
  <c r="P180" i="5"/>
  <c r="P185" i="5"/>
  <c r="P181" i="5"/>
  <c r="P177" i="5"/>
  <c r="P186" i="5"/>
  <c r="P173" i="5"/>
  <c r="P182" i="5"/>
  <c r="P178" i="5"/>
  <c r="F15" i="7"/>
  <c r="C17" i="7" s="1"/>
  <c r="F32" i="7" s="1"/>
  <c r="I32" i="7" s="1"/>
  <c r="C12" i="7"/>
  <c r="F13" i="7" s="1"/>
  <c r="O178" i="5" l="1"/>
  <c r="O182" i="5"/>
  <c r="O177" i="5"/>
  <c r="O181" i="5"/>
  <c r="O176" i="5"/>
  <c r="O180" i="5"/>
  <c r="O184" i="5"/>
  <c r="O179" i="5"/>
  <c r="O183" i="5"/>
  <c r="F24" i="7"/>
  <c r="I24" i="7" s="1"/>
  <c r="F22" i="7"/>
  <c r="I22" i="7" s="1"/>
  <c r="F19" i="7"/>
  <c r="F18" i="7"/>
  <c r="I18" i="7" s="1"/>
  <c r="F26" i="7"/>
  <c r="I26" i="7" s="1"/>
  <c r="F31" i="7"/>
  <c r="F29" i="7"/>
  <c r="I29" i="7" s="1"/>
  <c r="F23" i="7"/>
  <c r="F28" i="7"/>
  <c r="F30" i="7"/>
  <c r="F21" i="7"/>
  <c r="F20" i="7"/>
  <c r="F25" i="7"/>
  <c r="F27" i="7"/>
  <c r="M163" i="5" l="1"/>
  <c r="N163" i="5" s="1"/>
  <c r="M171" i="5"/>
  <c r="N171" i="5" s="1"/>
  <c r="L161" i="5"/>
  <c r="M161" i="5" s="1"/>
  <c r="N161" i="5" s="1"/>
  <c r="L162" i="5"/>
  <c r="M162" i="5" s="1"/>
  <c r="N162" i="5" s="1"/>
  <c r="L163" i="5"/>
  <c r="L164" i="5"/>
  <c r="M164" i="5" s="1"/>
  <c r="N164" i="5" s="1"/>
  <c r="L165" i="5"/>
  <c r="M165" i="5" s="1"/>
  <c r="N165" i="5" s="1"/>
  <c r="L166" i="5"/>
  <c r="M166" i="5" s="1"/>
  <c r="N166" i="5" s="1"/>
  <c r="L167" i="5"/>
  <c r="M167" i="5" s="1"/>
  <c r="N167" i="5" s="1"/>
  <c r="L168" i="5"/>
  <c r="M168" i="5" s="1"/>
  <c r="N168" i="5" s="1"/>
  <c r="L169" i="5"/>
  <c r="M169" i="5" s="1"/>
  <c r="N169" i="5" s="1"/>
  <c r="L170" i="5"/>
  <c r="M170" i="5" s="1"/>
  <c r="N170" i="5" s="1"/>
  <c r="L160" i="5"/>
  <c r="M160" i="5" s="1"/>
  <c r="N160" i="5" s="1"/>
  <c r="L159" i="5"/>
  <c r="M159" i="5" s="1"/>
  <c r="N159" i="5" s="1"/>
  <c r="L171" i="5"/>
  <c r="K161" i="5"/>
  <c r="K162" i="5"/>
  <c r="K163" i="5"/>
  <c r="K164" i="5"/>
  <c r="K165" i="5"/>
  <c r="K166" i="5"/>
  <c r="K167" i="5"/>
  <c r="K168" i="5"/>
  <c r="K169" i="5"/>
  <c r="K170" i="5"/>
  <c r="K160" i="5"/>
  <c r="M138" i="5"/>
  <c r="N138" i="5" s="1"/>
  <c r="M143" i="5"/>
  <c r="N143" i="5" s="1"/>
  <c r="M146" i="5"/>
  <c r="N146" i="5" s="1"/>
  <c r="M151" i="5"/>
  <c r="M154" i="5"/>
  <c r="N154" i="5" s="1"/>
  <c r="L136" i="5"/>
  <c r="M136" i="5" s="1"/>
  <c r="N136" i="5" s="1"/>
  <c r="L137" i="5"/>
  <c r="M137" i="5" s="1"/>
  <c r="N137" i="5" s="1"/>
  <c r="L138" i="5"/>
  <c r="L139" i="5"/>
  <c r="M139" i="5" s="1"/>
  <c r="N139" i="5" s="1"/>
  <c r="L140" i="5"/>
  <c r="M140" i="5" s="1"/>
  <c r="N140" i="5" s="1"/>
  <c r="L141" i="5"/>
  <c r="M141" i="5" s="1"/>
  <c r="N141" i="5" s="1"/>
  <c r="L142" i="5"/>
  <c r="M142" i="5" s="1"/>
  <c r="N142" i="5" s="1"/>
  <c r="L143" i="5"/>
  <c r="L144" i="5"/>
  <c r="M144" i="5" s="1"/>
  <c r="N144" i="5" s="1"/>
  <c r="L145" i="5"/>
  <c r="M145" i="5" s="1"/>
  <c r="N145" i="5" s="1"/>
  <c r="L146" i="5"/>
  <c r="L147" i="5"/>
  <c r="M147" i="5" s="1"/>
  <c r="N147" i="5" s="1"/>
  <c r="L148" i="5"/>
  <c r="M148" i="5" s="1"/>
  <c r="N148" i="5" s="1"/>
  <c r="L149" i="5"/>
  <c r="M149" i="5" s="1"/>
  <c r="N149" i="5" s="1"/>
  <c r="L150" i="5"/>
  <c r="M150" i="5" s="1"/>
  <c r="N150" i="5" s="1"/>
  <c r="L151" i="5"/>
  <c r="L152" i="5"/>
  <c r="M152" i="5" s="1"/>
  <c r="N152" i="5" s="1"/>
  <c r="L153" i="5"/>
  <c r="M153" i="5" s="1"/>
  <c r="N153" i="5" s="1"/>
  <c r="L155" i="5"/>
  <c r="M155" i="5" s="1"/>
  <c r="N155" i="5" s="1"/>
  <c r="L154" i="5"/>
  <c r="K154" i="5"/>
  <c r="K144" i="5"/>
  <c r="K145" i="5"/>
  <c r="K146" i="5"/>
  <c r="K147" i="5"/>
  <c r="K148" i="5"/>
  <c r="K149" i="5"/>
  <c r="K150" i="5"/>
  <c r="K151" i="5"/>
  <c r="K152" i="5"/>
  <c r="K153" i="5"/>
  <c r="K143" i="5"/>
  <c r="K140" i="5"/>
  <c r="K141" i="5"/>
  <c r="K139" i="5"/>
  <c r="K137" i="5"/>
  <c r="K136" i="5"/>
  <c r="L135" i="5"/>
  <c r="M135" i="5" s="1"/>
  <c r="N135" i="5" s="1"/>
  <c r="M120" i="5"/>
  <c r="N120" i="5" s="1"/>
  <c r="M124" i="5"/>
  <c r="N124" i="5" s="1"/>
  <c r="M128" i="5"/>
  <c r="N128" i="5" s="1"/>
  <c r="M130" i="5"/>
  <c r="M132" i="5"/>
  <c r="N132" i="5" s="1"/>
  <c r="L131" i="5"/>
  <c r="M131" i="5" s="1"/>
  <c r="N131" i="5" s="1"/>
  <c r="L130" i="5"/>
  <c r="L129" i="5"/>
  <c r="M129" i="5" s="1"/>
  <c r="N129" i="5" s="1"/>
  <c r="L128" i="5"/>
  <c r="L127" i="5"/>
  <c r="M127" i="5" s="1"/>
  <c r="N127" i="5" s="1"/>
  <c r="L126" i="5"/>
  <c r="M126" i="5" s="1"/>
  <c r="N126" i="5" s="1"/>
  <c r="L125" i="5"/>
  <c r="M125" i="5" s="1"/>
  <c r="N125" i="5" s="1"/>
  <c r="L124" i="5"/>
  <c r="L123" i="5"/>
  <c r="M123" i="5" s="1"/>
  <c r="N123" i="5" s="1"/>
  <c r="L122" i="5"/>
  <c r="M122" i="5" s="1"/>
  <c r="N122" i="5" s="1"/>
  <c r="L121" i="5"/>
  <c r="M121" i="5" s="1"/>
  <c r="N121" i="5" s="1"/>
  <c r="L120" i="5"/>
  <c r="L119" i="5"/>
  <c r="M119" i="5" s="1"/>
  <c r="N119" i="5" s="1"/>
  <c r="K131" i="5"/>
  <c r="K130" i="5"/>
  <c r="N130" i="5" s="1"/>
  <c r="K129" i="5"/>
  <c r="K128" i="5"/>
  <c r="K127" i="5"/>
  <c r="K126" i="5"/>
  <c r="K125" i="5"/>
  <c r="K124" i="5"/>
  <c r="K123" i="5"/>
  <c r="K122" i="5"/>
  <c r="K121" i="5"/>
  <c r="K120" i="5"/>
  <c r="L132" i="5"/>
  <c r="L115" i="5"/>
  <c r="M115" i="5" s="1"/>
  <c r="N115" i="5" s="1"/>
  <c r="L114" i="5"/>
  <c r="L113" i="5"/>
  <c r="M113" i="5" s="1"/>
  <c r="N113" i="5" s="1"/>
  <c r="L112" i="5"/>
  <c r="L111" i="5"/>
  <c r="M111" i="5" s="1"/>
  <c r="N111" i="5" s="1"/>
  <c r="L110" i="5"/>
  <c r="M110" i="5" s="1"/>
  <c r="N110" i="5" s="1"/>
  <c r="L109" i="5"/>
  <c r="L108" i="5"/>
  <c r="L107" i="5"/>
  <c r="M107" i="5" s="1"/>
  <c r="N107" i="5" s="1"/>
  <c r="L106" i="5"/>
  <c r="M106" i="5" s="1"/>
  <c r="N106" i="5" s="1"/>
  <c r="L105" i="5"/>
  <c r="L104" i="5"/>
  <c r="L103" i="5"/>
  <c r="M103" i="5" s="1"/>
  <c r="N103" i="5" s="1"/>
  <c r="M104" i="5"/>
  <c r="N104" i="5" s="1"/>
  <c r="M109" i="5"/>
  <c r="N109" i="5" s="1"/>
  <c r="M112" i="5"/>
  <c r="N112" i="5" s="1"/>
  <c r="L102" i="5"/>
  <c r="L116" i="5"/>
  <c r="M116" i="5" s="1"/>
  <c r="N116" i="5" s="1"/>
  <c r="L101" i="5"/>
  <c r="M114" i="5"/>
  <c r="N114" i="5" s="1"/>
  <c r="M101" i="5"/>
  <c r="N101" i="5" s="1"/>
  <c r="K103" i="5"/>
  <c r="K104" i="5"/>
  <c r="K105" i="5"/>
  <c r="K106" i="5"/>
  <c r="K107" i="5"/>
  <c r="K108" i="5"/>
  <c r="K109" i="5"/>
  <c r="K110" i="5"/>
  <c r="K111" i="5"/>
  <c r="K112" i="5"/>
  <c r="K113" i="5"/>
  <c r="K114" i="5"/>
  <c r="K115" i="5"/>
  <c r="K102" i="5"/>
  <c r="M108" i="5"/>
  <c r="N108" i="5" s="1"/>
  <c r="M105" i="5"/>
  <c r="N105" i="5" s="1"/>
  <c r="M102" i="5"/>
  <c r="N102" i="5" s="1"/>
  <c r="K88" i="5"/>
  <c r="K89" i="5"/>
  <c r="K90" i="5"/>
  <c r="K91" i="5"/>
  <c r="K92" i="5"/>
  <c r="K93" i="5"/>
  <c r="K94" i="5"/>
  <c r="K95" i="5"/>
  <c r="K96" i="5"/>
  <c r="K97" i="5"/>
  <c r="K87" i="5"/>
  <c r="L93" i="5"/>
  <c r="M93" i="5" s="1"/>
  <c r="L94" i="5"/>
  <c r="M94" i="5" s="1"/>
  <c r="N94" i="5" s="1"/>
  <c r="L95" i="5"/>
  <c r="M95" i="5" s="1"/>
  <c r="N95" i="5" s="1"/>
  <c r="L96" i="5"/>
  <c r="M96" i="5" s="1"/>
  <c r="L98" i="5"/>
  <c r="M98" i="5" s="1"/>
  <c r="N98" i="5" s="1"/>
  <c r="L97" i="5"/>
  <c r="M97" i="5" s="1"/>
  <c r="L92" i="5"/>
  <c r="M92" i="5" s="1"/>
  <c r="L91" i="5"/>
  <c r="M91" i="5" s="1"/>
  <c r="N91" i="5" s="1"/>
  <c r="L90" i="5"/>
  <c r="M90" i="5" s="1"/>
  <c r="L88" i="5"/>
  <c r="L87" i="5"/>
  <c r="M87" i="5" s="1"/>
  <c r="N87" i="5" s="1"/>
  <c r="L86" i="5"/>
  <c r="M86" i="5" s="1"/>
  <c r="N86" i="5" s="1"/>
  <c r="L89" i="5"/>
  <c r="M89" i="5" s="1"/>
  <c r="M88" i="5"/>
  <c r="N88" i="5" s="1"/>
  <c r="M79" i="5"/>
  <c r="N79" i="5" s="1"/>
  <c r="M81" i="5"/>
  <c r="N81" i="5" s="1"/>
  <c r="M83" i="5"/>
  <c r="N83" i="5" s="1"/>
  <c r="M76" i="5"/>
  <c r="N76" i="5" s="1"/>
  <c r="L84" i="5"/>
  <c r="M84" i="5" s="1"/>
  <c r="N84" i="5" s="1"/>
  <c r="L78" i="5"/>
  <c r="M78" i="5" s="1"/>
  <c r="N78" i="5" s="1"/>
  <c r="L79" i="5"/>
  <c r="L80" i="5"/>
  <c r="M80" i="5" s="1"/>
  <c r="L81" i="5"/>
  <c r="L82" i="5"/>
  <c r="M82" i="5" s="1"/>
  <c r="N82" i="5" s="1"/>
  <c r="L83" i="5"/>
  <c r="L77" i="5"/>
  <c r="M77" i="5" s="1"/>
  <c r="N77" i="5" s="1"/>
  <c r="L76" i="5"/>
  <c r="K78" i="5"/>
  <c r="K79" i="5"/>
  <c r="K80" i="5"/>
  <c r="K81" i="5"/>
  <c r="K82" i="5"/>
  <c r="K83" i="5"/>
  <c r="K77" i="5"/>
  <c r="L72" i="5"/>
  <c r="N72" i="5"/>
  <c r="M62" i="5"/>
  <c r="N62" i="5" s="1"/>
  <c r="M64" i="5"/>
  <c r="N64" i="5" s="1"/>
  <c r="M66" i="5"/>
  <c r="N66" i="5" s="1"/>
  <c r="M68" i="5"/>
  <c r="N68" i="5" s="1"/>
  <c r="M70" i="5"/>
  <c r="N70" i="5" s="1"/>
  <c r="M72" i="5"/>
  <c r="L61" i="5"/>
  <c r="M61" i="5" s="1"/>
  <c r="N61" i="5" s="1"/>
  <c r="L62" i="5"/>
  <c r="L63" i="5"/>
  <c r="M63" i="5" s="1"/>
  <c r="N63" i="5" s="1"/>
  <c r="L64" i="5"/>
  <c r="L65" i="5"/>
  <c r="M65" i="5" s="1"/>
  <c r="N65" i="5" s="1"/>
  <c r="L66" i="5"/>
  <c r="L67" i="5"/>
  <c r="M67" i="5" s="1"/>
  <c r="N67" i="5" s="1"/>
  <c r="L68" i="5"/>
  <c r="L69" i="5"/>
  <c r="M69" i="5" s="1"/>
  <c r="N69" i="5" s="1"/>
  <c r="L70" i="5"/>
  <c r="L71" i="5"/>
  <c r="M71" i="5" s="1"/>
  <c r="N71" i="5" s="1"/>
  <c r="L51" i="5"/>
  <c r="K53" i="5"/>
  <c r="K54" i="5"/>
  <c r="K55" i="5"/>
  <c r="K56" i="5"/>
  <c r="K57" i="5"/>
  <c r="K58" i="5"/>
  <c r="K59" i="5"/>
  <c r="K61" i="5"/>
  <c r="K62" i="5"/>
  <c r="K63" i="5"/>
  <c r="K64" i="5"/>
  <c r="K65" i="5"/>
  <c r="K66" i="5"/>
  <c r="K67" i="5"/>
  <c r="K68" i="5"/>
  <c r="K69" i="5"/>
  <c r="K70" i="5"/>
  <c r="K71" i="5"/>
  <c r="M60" i="5"/>
  <c r="N60" i="5" s="1"/>
  <c r="L60" i="5"/>
  <c r="L59" i="5"/>
  <c r="M59" i="5" s="1"/>
  <c r="M58" i="5"/>
  <c r="L57" i="5"/>
  <c r="M57" i="5" s="1"/>
  <c r="L56" i="5"/>
  <c r="M56" i="5" s="1"/>
  <c r="L55" i="5"/>
  <c r="M55" i="5" s="1"/>
  <c r="M54" i="5"/>
  <c r="N54" i="5" s="1"/>
  <c r="L54" i="5"/>
  <c r="L53" i="5"/>
  <c r="M53" i="5" s="1"/>
  <c r="M52" i="5"/>
  <c r="K52" i="5"/>
  <c r="M51" i="5"/>
  <c r="N51" i="5" s="1"/>
  <c r="K46" i="5"/>
  <c r="K45" i="5"/>
  <c r="K44" i="5"/>
  <c r="K43" i="5"/>
  <c r="K42" i="5"/>
  <c r="K41" i="5"/>
  <c r="K40" i="5"/>
  <c r="K39" i="5"/>
  <c r="K38" i="5"/>
  <c r="L39" i="5"/>
  <c r="M39" i="5" s="1"/>
  <c r="L40" i="5"/>
  <c r="M40" i="5" s="1"/>
  <c r="L41" i="5"/>
  <c r="M41" i="5" s="1"/>
  <c r="L42" i="5"/>
  <c r="L43" i="5"/>
  <c r="M43" i="5" s="1"/>
  <c r="L44" i="5"/>
  <c r="M44" i="5" s="1"/>
  <c r="L45" i="5"/>
  <c r="M45" i="5" s="1"/>
  <c r="L46" i="5"/>
  <c r="M46" i="5" s="1"/>
  <c r="L38" i="5"/>
  <c r="M38" i="5" s="1"/>
  <c r="L37" i="5"/>
  <c r="M37" i="5" s="1"/>
  <c r="N37" i="5" s="1"/>
  <c r="M42" i="5"/>
  <c r="L47" i="5"/>
  <c r="M47" i="5" s="1"/>
  <c r="N47" i="5" s="1"/>
  <c r="L31" i="5"/>
  <c r="M31" i="5" s="1"/>
  <c r="L30" i="5"/>
  <c r="M30" i="5" s="1"/>
  <c r="L29" i="5"/>
  <c r="L28" i="5"/>
  <c r="M28" i="5" s="1"/>
  <c r="L27" i="5"/>
  <c r="M27" i="5" s="1"/>
  <c r="L26" i="5"/>
  <c r="M26" i="5" s="1"/>
  <c r="L32" i="5"/>
  <c r="L33" i="5"/>
  <c r="M33" i="5" s="1"/>
  <c r="N33" i="5" s="1"/>
  <c r="M32" i="5"/>
  <c r="L21" i="5"/>
  <c r="L25" i="5"/>
  <c r="M25" i="5" s="1"/>
  <c r="N25" i="5" s="1"/>
  <c r="K32" i="5"/>
  <c r="K31" i="5"/>
  <c r="K30" i="5"/>
  <c r="M29" i="5"/>
  <c r="K29" i="5"/>
  <c r="K28" i="5"/>
  <c r="K27" i="5"/>
  <c r="K26" i="5"/>
  <c r="L5" i="5"/>
  <c r="M5" i="5" s="1"/>
  <c r="N5" i="5" s="1"/>
  <c r="L6" i="5"/>
  <c r="M6" i="5" s="1"/>
  <c r="L7" i="5"/>
  <c r="M7" i="5" s="1"/>
  <c r="L8" i="5"/>
  <c r="M8" i="5" s="1"/>
  <c r="L9" i="5"/>
  <c r="M9" i="5" s="1"/>
  <c r="L10" i="5"/>
  <c r="M10" i="5" s="1"/>
  <c r="L11" i="5"/>
  <c r="M11" i="5" s="1"/>
  <c r="N11" i="5" s="1"/>
  <c r="L12" i="5"/>
  <c r="M12" i="5" s="1"/>
  <c r="L13" i="5"/>
  <c r="M13" i="5" s="1"/>
  <c r="L14" i="5"/>
  <c r="M14" i="5" s="1"/>
  <c r="L15" i="5"/>
  <c r="M15" i="5" s="1"/>
  <c r="L16" i="5"/>
  <c r="L17" i="5"/>
  <c r="M17" i="5" s="1"/>
  <c r="L18" i="5"/>
  <c r="M18" i="5" s="1"/>
  <c r="L19" i="5"/>
  <c r="M19" i="5" s="1"/>
  <c r="L20" i="5"/>
  <c r="M20" i="5" s="1"/>
  <c r="L4" i="5"/>
  <c r="M4" i="5" s="1"/>
  <c r="N4" i="5" s="1"/>
  <c r="M16" i="5"/>
  <c r="K6" i="5"/>
  <c r="K7" i="5"/>
  <c r="K8" i="5"/>
  <c r="K10" i="5"/>
  <c r="K11" i="5"/>
  <c r="K12" i="5"/>
  <c r="K13" i="5"/>
  <c r="K14" i="5"/>
  <c r="K15" i="5"/>
  <c r="K16" i="5"/>
  <c r="K17" i="5"/>
  <c r="K18" i="5"/>
  <c r="K19" i="5"/>
  <c r="K20" i="5"/>
  <c r="K21" i="5"/>
  <c r="M21" i="5"/>
  <c r="P121" i="5" l="1"/>
  <c r="P125" i="5"/>
  <c r="P129" i="5"/>
  <c r="P118" i="5"/>
  <c r="O122" i="5" s="1"/>
  <c r="P123" i="5"/>
  <c r="P122" i="5"/>
  <c r="P126" i="5"/>
  <c r="P130" i="5"/>
  <c r="P119" i="5"/>
  <c r="P127" i="5"/>
  <c r="P131" i="5"/>
  <c r="P120" i="5"/>
  <c r="P124" i="5"/>
  <c r="P128" i="5"/>
  <c r="P132" i="5"/>
  <c r="O123" i="5"/>
  <c r="O127" i="5"/>
  <c r="O131" i="5"/>
  <c r="N80" i="5"/>
  <c r="P77" i="5" s="1"/>
  <c r="P81" i="5"/>
  <c r="P78" i="5"/>
  <c r="P82" i="5"/>
  <c r="P83" i="5"/>
  <c r="P76" i="5"/>
  <c r="P80" i="5"/>
  <c r="P84" i="5"/>
  <c r="P75" i="5"/>
  <c r="P79" i="5"/>
  <c r="P159" i="5"/>
  <c r="P163" i="5"/>
  <c r="P167" i="5"/>
  <c r="P171" i="5"/>
  <c r="P169" i="5"/>
  <c r="P160" i="5"/>
  <c r="P164" i="5"/>
  <c r="P168" i="5"/>
  <c r="P158" i="5"/>
  <c r="O162" i="5" s="1"/>
  <c r="P161" i="5"/>
  <c r="P162" i="5"/>
  <c r="P166" i="5"/>
  <c r="P170" i="5"/>
  <c r="P165" i="5"/>
  <c r="O171" i="5"/>
  <c r="P100" i="5"/>
  <c r="O101" i="5" s="1"/>
  <c r="P150" i="5"/>
  <c r="P139" i="5"/>
  <c r="P155" i="5"/>
  <c r="P137" i="5"/>
  <c r="P145" i="5"/>
  <c r="P153" i="5"/>
  <c r="P152" i="5"/>
  <c r="O167" i="5"/>
  <c r="O163" i="5"/>
  <c r="N151" i="5"/>
  <c r="N14" i="5"/>
  <c r="N97" i="5"/>
  <c r="N59" i="5"/>
  <c r="O159" i="5"/>
  <c r="O168" i="5"/>
  <c r="O164" i="5"/>
  <c r="O160" i="5"/>
  <c r="O169" i="5"/>
  <c r="O165" i="5"/>
  <c r="O161" i="5"/>
  <c r="O170" i="5"/>
  <c r="O166" i="5"/>
  <c r="O102" i="5"/>
  <c r="O132" i="5"/>
  <c r="O128" i="5"/>
  <c r="O124" i="5"/>
  <c r="O120" i="5"/>
  <c r="O119" i="5"/>
  <c r="O129" i="5"/>
  <c r="O125" i="5"/>
  <c r="O121" i="5"/>
  <c r="O130" i="5"/>
  <c r="O126" i="5"/>
  <c r="P104" i="5"/>
  <c r="P108" i="5"/>
  <c r="P112" i="5"/>
  <c r="P116" i="5"/>
  <c r="P114" i="5"/>
  <c r="P103" i="5"/>
  <c r="P107" i="5"/>
  <c r="P111" i="5"/>
  <c r="P115" i="5"/>
  <c r="P102" i="5"/>
  <c r="P106" i="5"/>
  <c r="P110" i="5"/>
  <c r="P101" i="5"/>
  <c r="P105" i="5"/>
  <c r="P109" i="5"/>
  <c r="P113" i="5"/>
  <c r="N92" i="5"/>
  <c r="N96" i="5"/>
  <c r="N89" i="5"/>
  <c r="P94" i="5" s="1"/>
  <c r="N90" i="5"/>
  <c r="N93" i="5"/>
  <c r="P88" i="5"/>
  <c r="N57" i="5"/>
  <c r="N55" i="5"/>
  <c r="N58" i="5"/>
  <c r="P71" i="5" s="1"/>
  <c r="N56" i="5"/>
  <c r="N53" i="5"/>
  <c r="N52" i="5"/>
  <c r="N38" i="5"/>
  <c r="N16" i="5"/>
  <c r="N29" i="5"/>
  <c r="N27" i="5"/>
  <c r="N31" i="5"/>
  <c r="N46" i="5"/>
  <c r="N43" i="5"/>
  <c r="N39" i="5"/>
  <c r="N20" i="5"/>
  <c r="N12" i="5"/>
  <c r="N8" i="5"/>
  <c r="N45" i="5"/>
  <c r="N41" i="5"/>
  <c r="N17" i="5"/>
  <c r="N13" i="5"/>
  <c r="N42" i="5"/>
  <c r="N44" i="5"/>
  <c r="N40" i="5"/>
  <c r="N21" i="5"/>
  <c r="N15" i="5"/>
  <c r="N6" i="5"/>
  <c r="N9" i="5"/>
  <c r="N19" i="5"/>
  <c r="N18" i="5"/>
  <c r="N10" i="5"/>
  <c r="N7" i="5"/>
  <c r="N26" i="5"/>
  <c r="N28" i="5"/>
  <c r="N30" i="5"/>
  <c r="N32" i="5"/>
  <c r="P61" i="5" l="1"/>
  <c r="P56" i="5"/>
  <c r="P72" i="5"/>
  <c r="P60" i="5"/>
  <c r="P68" i="5"/>
  <c r="P64" i="5"/>
  <c r="P52" i="5"/>
  <c r="P98" i="5"/>
  <c r="P62" i="5"/>
  <c r="P59" i="5"/>
  <c r="P65" i="5"/>
  <c r="P149" i="5"/>
  <c r="P156" i="5"/>
  <c r="P151" i="5"/>
  <c r="P135" i="5"/>
  <c r="P146" i="5"/>
  <c r="P134" i="5"/>
  <c r="O151" i="5" s="1"/>
  <c r="P58" i="5"/>
  <c r="O57" i="5"/>
  <c r="P90" i="5"/>
  <c r="P66" i="5"/>
  <c r="P63" i="5"/>
  <c r="P53" i="5"/>
  <c r="P69" i="5"/>
  <c r="P144" i="5"/>
  <c r="P147" i="5"/>
  <c r="P148" i="5"/>
  <c r="P142" i="5"/>
  <c r="P55" i="5"/>
  <c r="P18" i="5"/>
  <c r="P91" i="5"/>
  <c r="P54" i="5"/>
  <c r="P70" i="5"/>
  <c r="P51" i="5"/>
  <c r="P67" i="5"/>
  <c r="P57" i="5"/>
  <c r="P49" i="5"/>
  <c r="O55" i="5" s="1"/>
  <c r="P140" i="5"/>
  <c r="P141" i="5"/>
  <c r="P136" i="5"/>
  <c r="P143" i="5"/>
  <c r="P154" i="5"/>
  <c r="P138" i="5"/>
  <c r="P50" i="5"/>
  <c r="P74" i="5"/>
  <c r="O80" i="5" s="1"/>
  <c r="O110" i="5"/>
  <c r="O103" i="5"/>
  <c r="O112" i="5"/>
  <c r="O108" i="5"/>
  <c r="O111" i="5"/>
  <c r="O109" i="5"/>
  <c r="O105" i="5"/>
  <c r="O104" i="5"/>
  <c r="O113" i="5"/>
  <c r="O115" i="5"/>
  <c r="O114" i="5"/>
  <c r="O116" i="5"/>
  <c r="O107" i="5"/>
  <c r="O106" i="5"/>
  <c r="P95" i="5"/>
  <c r="P92" i="5"/>
  <c r="P89" i="5"/>
  <c r="P86" i="5"/>
  <c r="P96" i="5"/>
  <c r="P93" i="5"/>
  <c r="P87" i="5"/>
  <c r="P97" i="5"/>
  <c r="O98" i="5"/>
  <c r="P43" i="5"/>
  <c r="P40" i="5"/>
  <c r="P13" i="5"/>
  <c r="P37" i="5"/>
  <c r="P5" i="5"/>
  <c r="P10" i="5"/>
  <c r="P21" i="5"/>
  <c r="P11" i="5"/>
  <c r="P47" i="5"/>
  <c r="P46" i="5"/>
  <c r="P36" i="5"/>
  <c r="P39" i="5"/>
  <c r="P42" i="5"/>
  <c r="P45" i="5"/>
  <c r="P35" i="5"/>
  <c r="P38" i="5"/>
  <c r="P41" i="5"/>
  <c r="P44" i="5"/>
  <c r="O45" i="5"/>
  <c r="P29" i="5"/>
  <c r="P25" i="5"/>
  <c r="P33" i="5"/>
  <c r="P26" i="5"/>
  <c r="P28" i="5"/>
  <c r="P32" i="5"/>
  <c r="P27" i="5"/>
  <c r="P30" i="5"/>
  <c r="P31" i="5"/>
  <c r="P24" i="5"/>
  <c r="O28" i="5" s="1"/>
  <c r="P20" i="5"/>
  <c r="P12" i="5"/>
  <c r="P15" i="5"/>
  <c r="P7" i="5"/>
  <c r="P14" i="5"/>
  <c r="P6" i="5"/>
  <c r="P17" i="5"/>
  <c r="P9" i="5"/>
  <c r="P4" i="5"/>
  <c r="O18" i="5" s="1"/>
  <c r="P16" i="5"/>
  <c r="P8" i="5"/>
  <c r="P19" i="5"/>
  <c r="O4" i="5"/>
  <c r="O58" i="5" l="1"/>
  <c r="O53" i="5"/>
  <c r="O52" i="5"/>
  <c r="O56" i="5"/>
  <c r="O78" i="5"/>
  <c r="O84" i="5"/>
  <c r="O81" i="5"/>
  <c r="O76" i="5"/>
  <c r="O77" i="5"/>
  <c r="O79" i="5"/>
  <c r="O82" i="5"/>
  <c r="O83" i="5"/>
  <c r="O64" i="5"/>
  <c r="O69" i="5"/>
  <c r="O63" i="5"/>
  <c r="O54" i="5"/>
  <c r="O65" i="5"/>
  <c r="O60" i="5"/>
  <c r="O70" i="5"/>
  <c r="O67" i="5"/>
  <c r="O68" i="5"/>
  <c r="O72" i="5"/>
  <c r="O61" i="5"/>
  <c r="O71" i="5"/>
  <c r="O62" i="5"/>
  <c r="O51" i="5"/>
  <c r="O66" i="5"/>
  <c r="O148" i="5"/>
  <c r="O147" i="5"/>
  <c r="O142" i="5"/>
  <c r="O145" i="5"/>
  <c r="O138" i="5"/>
  <c r="O149" i="5"/>
  <c r="O144" i="5"/>
  <c r="O139" i="5"/>
  <c r="O141" i="5"/>
  <c r="O135" i="5"/>
  <c r="O140" i="5"/>
  <c r="O154" i="5"/>
  <c r="O155" i="5"/>
  <c r="O153" i="5"/>
  <c r="O137" i="5"/>
  <c r="O143" i="5"/>
  <c r="O152" i="5"/>
  <c r="O136" i="5"/>
  <c r="O150" i="5"/>
  <c r="O146" i="5"/>
  <c r="O59" i="5"/>
  <c r="O13" i="5"/>
  <c r="O97" i="5"/>
  <c r="O94" i="5"/>
  <c r="O89" i="5"/>
  <c r="O86" i="5"/>
  <c r="O96" i="5"/>
  <c r="O87" i="5"/>
  <c r="O95" i="5"/>
  <c r="O93" i="5"/>
  <c r="O91" i="5"/>
  <c r="O90" i="5"/>
  <c r="O92" i="5"/>
  <c r="O88" i="5"/>
  <c r="O44" i="5"/>
  <c r="O10" i="5"/>
  <c r="O11" i="5"/>
  <c r="O42" i="5"/>
  <c r="O8" i="5"/>
  <c r="O7" i="5"/>
  <c r="O9" i="5"/>
  <c r="O17" i="5"/>
  <c r="O14" i="5"/>
  <c r="O46" i="5"/>
  <c r="O39" i="5"/>
  <c r="O40" i="5"/>
  <c r="O38" i="5"/>
  <c r="O37" i="5"/>
  <c r="O47" i="5"/>
  <c r="O41" i="5"/>
  <c r="O43" i="5"/>
  <c r="O27" i="5"/>
  <c r="O32" i="5"/>
  <c r="O26" i="5"/>
  <c r="O25" i="5"/>
  <c r="O29" i="5"/>
  <c r="O33" i="5"/>
  <c r="O31" i="5"/>
  <c r="O6" i="5"/>
  <c r="O12" i="5"/>
  <c r="O15" i="5"/>
  <c r="O21" i="5"/>
  <c r="O5" i="5"/>
  <c r="O19" i="5"/>
  <c r="O16" i="5"/>
  <c r="O20" i="5"/>
  <c r="O30" i="5"/>
</calcChain>
</file>

<file path=xl/sharedStrings.xml><?xml version="1.0" encoding="utf-8"?>
<sst xmlns="http://schemas.openxmlformats.org/spreadsheetml/2006/main" count="4142" uniqueCount="262">
  <si>
    <t>Focus Area</t>
  </si>
  <si>
    <t>Feature</t>
  </si>
  <si>
    <t>Date</t>
  </si>
  <si>
    <t>FA-115</t>
  </si>
  <si>
    <t>C</t>
  </si>
  <si>
    <t>FA-113</t>
  </si>
  <si>
    <t>Gash Cr</t>
  </si>
  <si>
    <t>Q (cfs)</t>
  </si>
  <si>
    <t>Slash Cr</t>
  </si>
  <si>
    <t>Notes</t>
  </si>
  <si>
    <t>FA-144</t>
  </si>
  <si>
    <t>J</t>
  </si>
  <si>
    <t>L</t>
  </si>
  <si>
    <t>M</t>
  </si>
  <si>
    <t>O</t>
  </si>
  <si>
    <t>FA-138</t>
  </si>
  <si>
    <t>R (left channel)</t>
  </si>
  <si>
    <t>R (middle channel)</t>
  </si>
  <si>
    <t>R (Right channel)</t>
  </si>
  <si>
    <t>NRD</t>
  </si>
  <si>
    <t>Crew</t>
  </si>
  <si>
    <t>P. Hilgert, D. Pizzi</t>
  </si>
  <si>
    <t>P. Hilgert, D. Pizzi, B. Tierney</t>
  </si>
  <si>
    <t>Price AA</t>
  </si>
  <si>
    <t>NA</t>
  </si>
  <si>
    <t>Longitudinal</t>
  </si>
  <si>
    <t>Station</t>
  </si>
  <si>
    <t>Depth</t>
  </si>
  <si>
    <t>Right edge water</t>
  </si>
  <si>
    <t>Left edge water</t>
  </si>
  <si>
    <t>B, lower pool</t>
  </si>
  <si>
    <t>B, upper pool</t>
  </si>
  <si>
    <t>Upper end of pool</t>
  </si>
  <si>
    <t>Longitudinal and x-section profile measured</t>
  </si>
  <si>
    <t>F</t>
  </si>
  <si>
    <t>&lt;0.01</t>
  </si>
  <si>
    <t>1015</t>
  </si>
  <si>
    <t>E</t>
  </si>
  <si>
    <t>0911</t>
  </si>
  <si>
    <t>&lt;1</t>
  </si>
  <si>
    <t>Width-Calc ft</t>
  </si>
  <si>
    <t>Seconds</t>
  </si>
  <si>
    <t>Revolutions</t>
  </si>
  <si>
    <t>Water Depth_ft</t>
  </si>
  <si>
    <t>undercut, Vel estimated</t>
  </si>
  <si>
    <t>Wet edge</t>
  </si>
  <si>
    <t>est V</t>
  </si>
  <si>
    <t>WetWidth_ft</t>
  </si>
  <si>
    <t>Depth-Avg_ft</t>
  </si>
  <si>
    <t>VelMeter</t>
  </si>
  <si>
    <t>Breach-Inlet</t>
  </si>
  <si>
    <t>No</t>
  </si>
  <si>
    <t>Station_Ft</t>
  </si>
  <si>
    <t>Q_cfs</t>
  </si>
  <si>
    <t>Time_AKDT</t>
  </si>
  <si>
    <t>FocusArea</t>
  </si>
  <si>
    <t>Inlet berm not breached by main channel flow; visually estimated flow percolating thru cobble berm</t>
  </si>
  <si>
    <t xml:space="preserve">Visually estimated less than 2 gallons/min </t>
  </si>
  <si>
    <t>GashCr</t>
  </si>
  <si>
    <t>VelAvg-Calc_fps</t>
  </si>
  <si>
    <t>Area-Calc, sqft</t>
  </si>
  <si>
    <t>Discharge-Calc_cfs</t>
  </si>
  <si>
    <t>SlashCr</t>
  </si>
  <si>
    <t>DO NOT SORT DATA</t>
  </si>
  <si>
    <t>Left wet edge</t>
  </si>
  <si>
    <t>Right wet edge</t>
  </si>
  <si>
    <t>End time: 11:20</t>
  </si>
  <si>
    <t>1120</t>
  </si>
  <si>
    <t>AquaCalc File</t>
  </si>
  <si>
    <t>Pygmy</t>
  </si>
  <si>
    <t>Transect 1</t>
  </si>
  <si>
    <t>AquaCalc file not found; Auacalc  Q = 7.2 cfs in PJH notes</t>
  </si>
  <si>
    <t>1240</t>
  </si>
  <si>
    <t>Station_ft</t>
  </si>
  <si>
    <t>Meter #61</t>
  </si>
  <si>
    <t>Yes</t>
  </si>
  <si>
    <t>Q visually estimated</t>
  </si>
  <si>
    <t>1205</t>
  </si>
  <si>
    <t>End time: 12:05</t>
  </si>
  <si>
    <t>1224</t>
  </si>
  <si>
    <t>1500</t>
  </si>
  <si>
    <t>Inlet at Feature K not breached (GW trickling through bar); Q msmt located downstream of confluence w Feature J (ie, Q includes flow from both Features K and J)</t>
  </si>
  <si>
    <t>K &amp; J</t>
  </si>
  <si>
    <t>Q msmt located in Slough 21 channel downstream of beaver dam at Feature J, upstream of confluence with channel from Feature K</t>
  </si>
  <si>
    <t>AquaCalc Filename</t>
  </si>
  <si>
    <t>D-Q</t>
  </si>
  <si>
    <t>End time: 1500</t>
  </si>
  <si>
    <t>Q msmt located in left channel downstream of beaver dam at Feature R</t>
  </si>
  <si>
    <t>1605</t>
  </si>
  <si>
    <t>End time: 1605</t>
  </si>
  <si>
    <t>Near ESGFA138-1</t>
  </si>
  <si>
    <t>1630</t>
  </si>
  <si>
    <t>1650</t>
  </si>
  <si>
    <t>Q msmt located in middle channel downstream of beaver dam at Feature R</t>
  </si>
  <si>
    <t>Q msmt located in right channel downstream of beaver dam at Feature R</t>
  </si>
  <si>
    <t>End time: 1630</t>
  </si>
  <si>
    <t>End time: 1650</t>
  </si>
  <si>
    <t>R (right channel)</t>
  </si>
  <si>
    <t>U (left channel)</t>
  </si>
  <si>
    <t>1745</t>
  </si>
  <si>
    <t>Near ESGFA138-16</t>
  </si>
  <si>
    <t>Near ESGFA138-15</t>
  </si>
  <si>
    <t>Q msmt located in left channel downstream of beaver dam near Feature U</t>
  </si>
  <si>
    <t>U (right channel)</t>
  </si>
  <si>
    <t>1800</t>
  </si>
  <si>
    <t>Q msmt located in right channel downstream of beaver dam near Feature U</t>
  </si>
  <si>
    <t>End time: 1745</t>
  </si>
  <si>
    <t>End time: 1800</t>
  </si>
  <si>
    <t>P. Hilgert, B. Tierney</t>
  </si>
  <si>
    <t>FA-128  Feature T, Slough A, salmonid rearing slough</t>
  </si>
  <si>
    <t>FA-128_FeatureT-3_20140925</t>
  </si>
  <si>
    <t>Feature T is a slough on the left bank between the downstream boundary of FA-128 and Skull Creek.  Skull Creek appears to have been channelized by a bulldozer and gravel berms thrown up on both sides of the creek.  Feature T Slough begins as a trickle downstream  of the Skull Creek berm several hundred feet upstream of the confluence of Skull Cr and the mainstem Susitna River.  Seepage from under the left bank railroad tracks gradually increases flow in the slough until it joins a larger, open slough downstream of the FA-128 boundary.  The wetted portion of the slough is 420 feet long; the upper 200 feet is shaded by small trees and shrubs [see photo FA-128_FeatureT-3_20140925].  The lower half of the slough is open and supports dense aquatic and emergent vegetation [see photo FA-128_FeatureT-8_20140925].  Juvenile salmonids are abundant in the slough and this feature is sampled during both open-water and winter periods.  We did not have RTK gear available during the survey so we surveyed the thalweg from the lower end of the slough upstream to the middle of the slough where dense vegetation prevented further surveying by differential leveling.  Although vertical elevation was tied back to a 2012 benchmark , we were unable to estbalish horizontal control.  Due to the dense vegetation, we estimated x-section profiles at Stations 2, 50, 80, 110, 155 and 200 by measuring water depth and estimating the height of dry land elevations referenced to the slough water surface elevation.</t>
  </si>
  <si>
    <t>Measurement s on 9/25/2014, Phil Hilgert-R2and Bob Tierney-Tt</t>
  </si>
  <si>
    <t>FA-128_FeatureT-8_20140925</t>
  </si>
  <si>
    <t>BM No. 7538-S at PRM 124.4 L (2012) assume = 565.46 ft</t>
  </si>
  <si>
    <t>Sta</t>
  </si>
  <si>
    <t>BS</t>
  </si>
  <si>
    <t>HI</t>
  </si>
  <si>
    <t>FS</t>
  </si>
  <si>
    <t>Elevation</t>
  </si>
  <si>
    <t>BM</t>
  </si>
  <si>
    <t>TP1</t>
  </si>
  <si>
    <t xml:space="preserve">Stationing along channel thalweg running upstream </t>
  </si>
  <si>
    <t>Thalweg Bed Elevation</t>
  </si>
  <si>
    <t>Water Surface Elevation</t>
  </si>
  <si>
    <t>Water Depth at Thalweg</t>
  </si>
  <si>
    <t>x-section</t>
  </si>
  <si>
    <t xml:space="preserve">X-Section Measurements along Feature T Channel, Stationing start at left bank (looking downstream) </t>
  </si>
  <si>
    <t>Station 0.</t>
  </si>
  <si>
    <t>Station 50.</t>
  </si>
  <si>
    <t>Station 80.</t>
  </si>
  <si>
    <t>Station 110.</t>
  </si>
  <si>
    <t>Station 155.</t>
  </si>
  <si>
    <t>Station 200.</t>
  </si>
  <si>
    <t>WSE</t>
  </si>
  <si>
    <t>Elev</t>
  </si>
  <si>
    <r>
      <rPr>
        <i/>
        <sz val="10"/>
        <color theme="1"/>
        <rFont val="Calibri"/>
        <family val="2"/>
        <scheme val="minor"/>
      </rPr>
      <t xml:space="preserve">Thalweg      </t>
    </r>
    <r>
      <rPr>
        <sz val="11"/>
        <color theme="1"/>
        <rFont val="Calibri"/>
        <family val="2"/>
        <scheme val="minor"/>
      </rPr>
      <t xml:space="preserve"> 0</t>
    </r>
  </si>
  <si>
    <r>
      <rPr>
        <i/>
        <sz val="10"/>
        <color theme="1"/>
        <rFont val="Calibri"/>
        <family val="2"/>
        <scheme val="minor"/>
      </rPr>
      <t xml:space="preserve">Thalweg </t>
    </r>
    <r>
      <rPr>
        <sz val="11"/>
        <color theme="1"/>
        <rFont val="Calibri"/>
        <family val="2"/>
        <scheme val="minor"/>
      </rPr>
      <t xml:space="preserve"> 0</t>
    </r>
  </si>
  <si>
    <r>
      <t xml:space="preserve">Thalweg       </t>
    </r>
    <r>
      <rPr>
        <i/>
        <sz val="11"/>
        <color theme="1"/>
        <rFont val="Calibri"/>
        <family val="2"/>
        <scheme val="minor"/>
      </rPr>
      <t xml:space="preserve">   </t>
    </r>
    <r>
      <rPr>
        <sz val="11"/>
        <color theme="1"/>
        <rFont val="Calibri"/>
        <family val="2"/>
        <scheme val="minor"/>
      </rPr>
      <t>0</t>
    </r>
  </si>
  <si>
    <t>wetted width</t>
  </si>
  <si>
    <t>FA-128</t>
  </si>
  <si>
    <t>T (Slough A)</t>
  </si>
  <si>
    <t>ProfileType</t>
  </si>
  <si>
    <t>Cross-Section</t>
  </si>
  <si>
    <t>WSElev_NAVD88</t>
  </si>
  <si>
    <t>BedElev_NAVD88</t>
  </si>
  <si>
    <t>WaterDepth_Ft</t>
  </si>
  <si>
    <t>Downstream extent of channel; near confluence with side channel</t>
  </si>
  <si>
    <t>x-section meas'd at this point</t>
  </si>
  <si>
    <t>1440</t>
  </si>
  <si>
    <t>Discharge located between Features D and Q</t>
  </si>
  <si>
    <t>T (Slough A, Sta 0)</t>
  </si>
  <si>
    <t>T (Slough A, Sta 50)</t>
  </si>
  <si>
    <t>T (Slough A, Sta 80)</t>
  </si>
  <si>
    <t>DataType</t>
  </si>
  <si>
    <t>Discharge</t>
  </si>
  <si>
    <t>Profile</t>
  </si>
  <si>
    <t>T (Slough A, Sta 110)</t>
  </si>
  <si>
    <t>T (Slough A, Sta 155)</t>
  </si>
  <si>
    <t>T (Slough A, Sta 200)</t>
  </si>
  <si>
    <t>Feature T; cross-section, Station 50</t>
  </si>
  <si>
    <t>Feature T; cross-section, Station 0</t>
  </si>
  <si>
    <t>Feature T; cross-section, Station 80</t>
  </si>
  <si>
    <t>Feature T; cross-section, Station 110</t>
  </si>
  <si>
    <t>Feature T; cross-section, Station 155</t>
  </si>
  <si>
    <t>Feature T; cross-section, Station 200</t>
  </si>
  <si>
    <t>Discharge near mouth of Slough A</t>
  </si>
  <si>
    <t>Q msmt located in Feature T (Slough A) near mouth / confluence with partially wetted side channel</t>
  </si>
  <si>
    <t>Feature Water Temp_C</t>
  </si>
  <si>
    <t>Mainstem Water Temp_C</t>
  </si>
  <si>
    <t xml:space="preserve">Air Temp_C </t>
  </si>
  <si>
    <t>Lat_WGS84</t>
  </si>
  <si>
    <t>Long_WGS84</t>
  </si>
  <si>
    <t>Qcell_%</t>
  </si>
  <si>
    <t>K</t>
  </si>
  <si>
    <t xml:space="preserve">    </t>
  </si>
  <si>
    <t xml:space="preserve">     </t>
  </si>
  <si>
    <t>092614_1312_14050243_14050243_b6dc94_2406</t>
  </si>
  <si>
    <t>B. Tierney, D. Pizzi</t>
  </si>
  <si>
    <t>End time: 1000</t>
  </si>
  <si>
    <t>Qcell_cfs</t>
  </si>
  <si>
    <t>1000</t>
  </si>
  <si>
    <t>Discharge measured at Feature K (inlet to side channel)</t>
  </si>
  <si>
    <t>ESSFA128-40</t>
  </si>
  <si>
    <t>Large isolated pool in vicinity of Feature J with no inflow / outflow (no profile recorded)</t>
  </si>
  <si>
    <t>P</t>
  </si>
  <si>
    <t>1255</t>
  </si>
  <si>
    <t>End time: 1255</t>
  </si>
  <si>
    <t>XS #4 (not found)</t>
  </si>
  <si>
    <t>FA-104</t>
  </si>
  <si>
    <t>J-K</t>
  </si>
  <si>
    <t>1330</t>
  </si>
  <si>
    <t>Discharge measured between Features J and K in Whiskers East Side Channel; side channel inlet not breached</t>
  </si>
  <si>
    <t>092714_1304_14050243_14050243_092714_1305</t>
  </si>
  <si>
    <t>092714_1304_14050243_14050243_092714_1306</t>
  </si>
  <si>
    <t>092714_1304_14050243_14050243_092714_1307</t>
  </si>
  <si>
    <t>092714_1304_14050243_14050243_092714_1308</t>
  </si>
  <si>
    <t>092714_1304_14050243_14050243_092714_1309</t>
  </si>
  <si>
    <t>092714_1304_14050243_14050243_092714_1310</t>
  </si>
  <si>
    <t>092714_1304_14050243_14050243_092714_1311</t>
  </si>
  <si>
    <t>092714_1304_14050243_14050243_092714_1312</t>
  </si>
  <si>
    <t>092714_1304_14050243_14050243_092714_1313</t>
  </si>
  <si>
    <t>092714_1304_14050243_14050243_092714_1314</t>
  </si>
  <si>
    <t>092714_1304_14050243_14050243_092714_1315</t>
  </si>
  <si>
    <t>Discharge measured at Feature P (outlet to side channel); Aquacalc file not found in R2 files</t>
  </si>
  <si>
    <t>Note that total Q in this calculation (1.96 cfs) differs slightly from AquaCalc value (2.04 cfs) documented in field notes; Aquacalc file not found in R2 files</t>
  </si>
  <si>
    <t>Seq</t>
  </si>
  <si>
    <t>Data_Table</t>
  </si>
  <si>
    <t>Field</t>
  </si>
  <si>
    <t>QC2_Init</t>
  </si>
  <si>
    <t>Initials of staff who conducted QC2</t>
  </si>
  <si>
    <t>QC2_Date</t>
  </si>
  <si>
    <t>Date on which QC2 was performed</t>
  </si>
  <si>
    <t>QC3_Init</t>
  </si>
  <si>
    <t>Initials of staff who conducted QC3</t>
  </si>
  <si>
    <t>QC3_Date</t>
  </si>
  <si>
    <t>Date on which QC3 was performed</t>
  </si>
  <si>
    <t>DataComments</t>
  </si>
  <si>
    <t>DataSummary</t>
  </si>
  <si>
    <t>DischargeData</t>
  </si>
  <si>
    <t>GWstationID</t>
  </si>
  <si>
    <t>Site identifier for groundwater station if data</t>
  </si>
  <si>
    <t>Lettter or name identifier for open-water feature targeted for measurement</t>
  </si>
  <si>
    <t>Measurement date</t>
  </si>
  <si>
    <t>Measurement time (Alaska Daylight Time [AKDT])</t>
  </si>
  <si>
    <t>Type of data collected; discharge = visual estimate or measurement of discharge, Profile = longitudinal or cross-sectional depth profile</t>
  </si>
  <si>
    <t>Visual estimate or measurement of discharge (cubic feet/second [cfs]) at feature</t>
  </si>
  <si>
    <t>Width of the wetted channel at the open-water feature</t>
  </si>
  <si>
    <t>Average depth (feet) of the wetted channel at the open-water feature; calculated either from the measured discharge or depth profile</t>
  </si>
  <si>
    <t>Determination of whether the feature was breached by main channel Susitna River streamflow; Yes = channel or feature was breached, No = channel or feature was not breached</t>
  </si>
  <si>
    <r>
      <t>Water temperature (</t>
    </r>
    <r>
      <rPr>
        <sz val="10"/>
        <rFont val="Calibri"/>
        <family val="2"/>
      </rPr>
      <t>°</t>
    </r>
    <r>
      <rPr>
        <sz val="10"/>
        <rFont val="Calibri"/>
        <family val="2"/>
        <scheme val="minor"/>
      </rPr>
      <t>C) of surface flow at feature</t>
    </r>
  </si>
  <si>
    <r>
      <t>Water temperature (</t>
    </r>
    <r>
      <rPr>
        <sz val="10"/>
        <rFont val="Calibri"/>
        <family val="2"/>
      </rPr>
      <t>°</t>
    </r>
    <r>
      <rPr>
        <sz val="10"/>
        <rFont val="Calibri"/>
        <family val="2"/>
        <scheme val="minor"/>
      </rPr>
      <t>C) of surface flow in main channel Susitna River</t>
    </r>
  </si>
  <si>
    <r>
      <t>Air temperature (</t>
    </r>
    <r>
      <rPr>
        <sz val="10"/>
        <rFont val="Calibri"/>
        <family val="2"/>
      </rPr>
      <t>°</t>
    </r>
    <r>
      <rPr>
        <sz val="10"/>
        <rFont val="Calibri"/>
        <family val="2"/>
        <scheme val="minor"/>
      </rPr>
      <t>C)</t>
    </r>
  </si>
  <si>
    <t>Feature latitude coordinate (datum = WGS84)</t>
  </si>
  <si>
    <t>Feature longitude coordinate (datum = WGS84)</t>
  </si>
  <si>
    <t xml:space="preserve">Discharge measured between Features J and K in Whiskers East Side Channel; side channel inlet not breached.  Photos indicate Price AA meter (not Pygmy) was used at this site, but Aquacalc file indicates meter type as 'Pygmy' - this distinction affects discharge calculation because rating curves are different for these meters </t>
  </si>
  <si>
    <t>XS #4 (file not found)</t>
  </si>
  <si>
    <t xml:space="preserve">Discharge calcs / values from Aquacalc file.  Photos indicate Price AA meter (not Pygmy) was used at this site, but Aquacalc file indicates meter type as 'Pygmy' - this distinction affects discharge calculation because rating curves are different for these meters </t>
  </si>
  <si>
    <t xml:space="preserve">Discharge calcs / values from Aquacalc file - meter type in file indicates 'Pygmy' though field notes indicate Price AA; this distinction affects discharge calculation because rating curves are different for these meters </t>
  </si>
  <si>
    <t>Type of velocity meter used to measure discharge; Price AA = USGS Type AA model 6200 / 6215, Pygmy = Pygmy meter</t>
  </si>
  <si>
    <t>First initial and last name of personnel present for data collection</t>
  </si>
  <si>
    <t xml:space="preserve">Name of file from digitizer (AquaCalc 5000) used in association with current velocity meter </t>
  </si>
  <si>
    <t>Notes relating to data collection at the feature</t>
  </si>
  <si>
    <t>Data Description</t>
  </si>
  <si>
    <t>Reminder to not sort data because calculations are present in this spreadsheet</t>
  </si>
  <si>
    <t>Station or distance (feet) on discharge transect</t>
  </si>
  <si>
    <t>Number of bucket wheel revolutions counted during velocity measurement interval</t>
  </si>
  <si>
    <t>Duration (seconds) of the velocity measurement interval</t>
  </si>
  <si>
    <t>Water depth (feet) measured at station</t>
  </si>
  <si>
    <t>Width of the discharge transect cell (feet).  If the AquaCalc was used, this value was not applicable; if not, it was calculated as follows:  Width cell 2 = Average (Station cell 3 - Station cell 2) - Average (Station cell 2 - Station cell 1).</t>
  </si>
  <si>
    <t>The proportion of the cell discharge relative to total discharge (percent).  If the AquaCalc was used for field data collection, data from the AquaCalc datafile were used for this field.  If not, this field was calculated as follows:  Qcell (%) = (Qcell / Total discharge) * 100</t>
  </si>
  <si>
    <t xml:space="preserve">Discharge within the discharge transect cell (cubic feet per second).  If the AquaCalc was used for field data collection, data from the AquaCalc datafile were used for this field.  If not, this field was calculated as follows:  Qcell (cfs) = Cell Area * Average water velocity </t>
  </si>
  <si>
    <t>Area of the discharge transect cell (square feet).  If the AquaCalc was used for field data collection, data from the AquaCalc datafile were used for this field.  If not, this field was calculated as follows:  Area = Cell Width * Water Depth</t>
  </si>
  <si>
    <t>Average water current velocity (feet per second) for the duration of the velocity measurement interval.  If the AquaCalc was used for field data collection, data from the AquaCalc datafile were used for this field.  If not, this field was calculated as follows for the Price AA meter:  V = 2.2048 (Revolutions/Seconds) + 0.0178;  calculation for Pygmy meter:  V = 0.9604 (Revolutions / Seconds) + 0.0312</t>
  </si>
  <si>
    <t xml:space="preserve">Total discharge at the feature (cubic feet per second).  If the AquaCalc was used for field data collection, data from the AquaCalc datafile were used for this field.  If not, this field was calculated as the sum of all 'Qcell' values. </t>
  </si>
  <si>
    <t>AWeybright</t>
  </si>
  <si>
    <t>PHilgert</t>
  </si>
  <si>
    <t>ProfileData</t>
  </si>
  <si>
    <t xml:space="preserve">Type of depth profile survey performed at the site; Cross-Section = Cross-sectional depth profile perpendicular to the channel flow, Longitudinal = Longitudinal profile perfomed following the channel thalweg, parallet with channel flow. </t>
  </si>
  <si>
    <t>Water surface elevation (feet, NAVD88) measured at the station.  Elevations were surveyed relative to local reference markers.</t>
  </si>
  <si>
    <t>Channel bed elevation (feet, NAVD88) measured at the station.  Elevations were surveyed relative to local reference markers.</t>
  </si>
  <si>
    <t>Q meas not calculated on Aqua Calc (reading of 0 cfs) at location. Value derived in spreadsheet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</si>
</sst>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yyyymmdd"/>
    <numFmt numFmtId="166" formatCode="#,##0.000"/>
    <numFmt numFmtId="167" formatCode="0.000"/>
    <numFmt numFmtId="168" formatCode="0.0000"/>
  </numFmts>
  <fonts count="16" x14ac:knownFonts="1">
    <font>
      <sz val="11"/>
      <color theme="1"/>
      <name val="Calibri"/>
      <family val="2"/>
      <scheme val="minor"/>
    </font>
    <font>
      <sz val="10"/>
      <color theme="1"/>
      <name val="Calibri"/>
      <family val="2"/>
      <scheme val="minor"/>
    </font>
    <font>
      <sz val="10"/>
      <color theme="1"/>
      <name val="Arial Narrow"/>
      <family val="2"/>
    </font>
    <font>
      <b/>
      <sz val="11"/>
      <color theme="1"/>
      <name val="Calibri"/>
      <family val="2"/>
      <scheme val="minor"/>
    </font>
    <font>
      <b/>
      <sz val="10"/>
      <color theme="1"/>
      <name val="Calibri"/>
      <family val="2"/>
      <scheme val="minor"/>
    </font>
    <font>
      <sz val="10"/>
      <name val="Arial"/>
      <family val="2"/>
    </font>
    <font>
      <i/>
      <sz val="10"/>
      <color theme="1"/>
      <name val="Calibri"/>
      <family val="2"/>
      <scheme val="minor"/>
    </font>
    <font>
      <sz val="11"/>
      <color theme="1"/>
      <name val="Arial Narrow"/>
      <family val="2"/>
    </font>
    <font>
      <i/>
      <sz val="9"/>
      <color theme="1"/>
      <name val="Calibri"/>
      <family val="2"/>
      <scheme val="minor"/>
    </font>
    <font>
      <b/>
      <sz val="12"/>
      <color theme="1"/>
      <name val="Calibri"/>
      <family val="2"/>
      <scheme val="minor"/>
    </font>
    <font>
      <sz val="11"/>
      <name val="Calibri"/>
      <family val="2"/>
      <scheme val="minor"/>
    </font>
    <font>
      <i/>
      <sz val="11"/>
      <color theme="1"/>
      <name val="Calibri"/>
      <family val="2"/>
      <scheme val="minor"/>
    </font>
    <font>
      <b/>
      <sz val="10"/>
      <color rgb="FFFF0000"/>
      <name val="Calibri"/>
      <family val="2"/>
      <scheme val="minor"/>
    </font>
    <font>
      <b/>
      <sz val="10"/>
      <name val="Calibri"/>
      <family val="2"/>
      <scheme val="minor"/>
    </font>
    <font>
      <sz val="10"/>
      <name val="Calibri"/>
      <family val="2"/>
      <scheme val="minor"/>
    </font>
    <font>
      <sz val="10"/>
      <name val="Calibri"/>
      <family val="2"/>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8" tint="0.79998168889431442"/>
        <bgColor indexed="64"/>
      </patternFill>
    </fill>
  </fills>
  <borders count="4">
    <border>
      <left/>
      <right/>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cellStyleXfs>
  <cellXfs count="121">
    <xf numFmtId="0" fontId="0" fillId="0" borderId="0" xfId="0"/>
    <xf numFmtId="0" fontId="1" fillId="0" borderId="0" xfId="0" applyFont="1"/>
    <xf numFmtId="0" fontId="1" fillId="0" borderId="0" xfId="0" applyFont="1" applyAlignment="1">
      <alignment horizontal="center"/>
    </xf>
    <xf numFmtId="0" fontId="1" fillId="0" borderId="0" xfId="0" applyFont="1" applyAlignment="1">
      <alignment horizontal="left"/>
    </xf>
    <xf numFmtId="0" fontId="1" fillId="0" borderId="0" xfId="0" applyFont="1" applyBorder="1"/>
    <xf numFmtId="0" fontId="1" fillId="0" borderId="0" xfId="0" applyFont="1" applyBorder="1" applyAlignment="1">
      <alignment horizontal="center"/>
    </xf>
    <xf numFmtId="49" fontId="1" fillId="0" borderId="0" xfId="0" applyNumberFormat="1" applyFont="1" applyAlignment="1">
      <alignment horizontal="left"/>
    </xf>
    <xf numFmtId="0" fontId="1" fillId="0" borderId="0" xfId="0" applyFont="1" applyFill="1" applyBorder="1"/>
    <xf numFmtId="164" fontId="1" fillId="0" borderId="0" xfId="0" applyNumberFormat="1" applyFont="1" applyFill="1" applyBorder="1"/>
    <xf numFmtId="2" fontId="1" fillId="0" borderId="0" xfId="0" applyNumberFormat="1" applyFont="1" applyFill="1" applyBorder="1"/>
    <xf numFmtId="164" fontId="4" fillId="3" borderId="0" xfId="0" applyNumberFormat="1" applyFont="1" applyFill="1" applyBorder="1" applyAlignment="1">
      <alignment horizontal="center" wrapText="1"/>
    </xf>
    <xf numFmtId="1" fontId="4" fillId="3" borderId="0" xfId="0" applyNumberFormat="1" applyFont="1" applyFill="1" applyBorder="1" applyAlignment="1">
      <alignment horizontal="center" wrapText="1"/>
    </xf>
    <xf numFmtId="2" fontId="4" fillId="3" borderId="0" xfId="0" applyNumberFormat="1" applyFont="1" applyFill="1" applyBorder="1" applyAlignment="1">
      <alignment horizontal="center" wrapText="1"/>
    </xf>
    <xf numFmtId="0" fontId="4" fillId="3" borderId="0" xfId="0" applyFont="1" applyFill="1" applyBorder="1" applyAlignment="1">
      <alignment wrapText="1"/>
    </xf>
    <xf numFmtId="2" fontId="1" fillId="0" borderId="0" xfId="0" applyNumberFormat="1" applyFont="1" applyAlignment="1">
      <alignment horizontal="center"/>
    </xf>
    <xf numFmtId="2" fontId="1" fillId="0" borderId="0" xfId="0" applyNumberFormat="1" applyFont="1" applyFill="1" applyAlignment="1">
      <alignment horizontal="center"/>
    </xf>
    <xf numFmtId="0" fontId="1" fillId="0" borderId="0" xfId="0" applyFont="1" applyAlignment="1">
      <alignment wrapText="1"/>
    </xf>
    <xf numFmtId="0" fontId="4" fillId="3" borderId="0" xfId="0" applyFont="1" applyFill="1"/>
    <xf numFmtId="0" fontId="1" fillId="3" borderId="0" xfId="0" applyFont="1" applyFill="1"/>
    <xf numFmtId="0" fontId="1" fillId="3" borderId="0" xfId="0" applyFont="1" applyFill="1" applyBorder="1"/>
    <xf numFmtId="164" fontId="1" fillId="0" borderId="0" xfId="0" applyNumberFormat="1" applyFont="1" applyAlignment="1">
      <alignment horizontal="center"/>
    </xf>
    <xf numFmtId="164" fontId="1" fillId="0" borderId="0" xfId="0" applyNumberFormat="1" applyFont="1" applyFill="1" applyAlignment="1">
      <alignment horizontal="center"/>
    </xf>
    <xf numFmtId="164" fontId="4" fillId="3" borderId="0" xfId="0" applyNumberFormat="1" applyFont="1" applyFill="1" applyBorder="1" applyAlignment="1">
      <alignment horizontal="left" wrapText="1"/>
    </xf>
    <xf numFmtId="0" fontId="1" fillId="3" borderId="0" xfId="0" applyFont="1" applyFill="1" applyBorder="1" applyAlignment="1">
      <alignment horizontal="left"/>
    </xf>
    <xf numFmtId="0" fontId="1" fillId="3" borderId="0" xfId="0" applyFont="1" applyFill="1" applyAlignment="1">
      <alignment horizontal="left"/>
    </xf>
    <xf numFmtId="2" fontId="1" fillId="0" borderId="0" xfId="0" applyNumberFormat="1" applyFont="1" applyFill="1" applyBorder="1" applyAlignment="1">
      <alignment horizontal="center"/>
    </xf>
    <xf numFmtId="49" fontId="4" fillId="3" borderId="0" xfId="0" applyNumberFormat="1" applyFont="1" applyFill="1"/>
    <xf numFmtId="49" fontId="1" fillId="0" borderId="0" xfId="0" applyNumberFormat="1" applyFont="1"/>
    <xf numFmtId="49" fontId="1" fillId="3" borderId="0" xfId="0" applyNumberFormat="1" applyFont="1" applyFill="1"/>
    <xf numFmtId="165" fontId="4" fillId="3" borderId="0" xfId="0" applyNumberFormat="1" applyFont="1" applyFill="1"/>
    <xf numFmtId="165" fontId="1" fillId="0" borderId="0" xfId="0" applyNumberFormat="1" applyFont="1"/>
    <xf numFmtId="165" fontId="1" fillId="0" borderId="0" xfId="0" applyNumberFormat="1" applyFont="1" applyAlignment="1">
      <alignment horizontal="left"/>
    </xf>
    <xf numFmtId="165" fontId="1" fillId="3" borderId="0" xfId="0" applyNumberFormat="1" applyFont="1" applyFill="1"/>
    <xf numFmtId="0" fontId="1" fillId="0" borderId="0" xfId="0" applyFont="1" applyFill="1"/>
    <xf numFmtId="165" fontId="1" fillId="3" borderId="0" xfId="0" applyNumberFormat="1" applyFont="1" applyFill="1" applyBorder="1"/>
    <xf numFmtId="49" fontId="1" fillId="3" borderId="0" xfId="0" applyNumberFormat="1" applyFont="1" applyFill="1" applyBorder="1"/>
    <xf numFmtId="0" fontId="1" fillId="0" borderId="0" xfId="0" applyFont="1" applyFill="1" applyBorder="1" applyAlignment="1">
      <alignment horizontal="left"/>
    </xf>
    <xf numFmtId="164" fontId="1" fillId="0" borderId="0" xfId="0" applyNumberFormat="1" applyFont="1"/>
    <xf numFmtId="49" fontId="1" fillId="0" borderId="0" xfId="0" applyNumberFormat="1" applyFont="1" applyAlignment="1">
      <alignment horizontal="center"/>
    </xf>
    <xf numFmtId="0" fontId="1" fillId="0" borderId="0" xfId="0" applyFont="1" applyFill="1" applyAlignment="1">
      <alignment horizontal="center"/>
    </xf>
    <xf numFmtId="0" fontId="7" fillId="0" borderId="0" xfId="0" applyFont="1" applyAlignment="1">
      <alignment vertical="top" wrapText="1"/>
    </xf>
    <xf numFmtId="0" fontId="0" fillId="0" borderId="0" xfId="0" applyAlignment="1">
      <alignment wrapText="1"/>
    </xf>
    <xf numFmtId="15" fontId="0" fillId="0" borderId="0" xfId="0" applyNumberFormat="1"/>
    <xf numFmtId="0" fontId="0" fillId="0" borderId="0" xfId="0" applyAlignment="1">
      <alignment horizontal="center"/>
    </xf>
    <xf numFmtId="166" fontId="0" fillId="0" borderId="0" xfId="0" applyNumberFormat="1"/>
    <xf numFmtId="4" fontId="0" fillId="0" borderId="0" xfId="0" applyNumberFormat="1"/>
    <xf numFmtId="0" fontId="0" fillId="4" borderId="0" xfId="0" applyFill="1"/>
    <xf numFmtId="166" fontId="0" fillId="4" borderId="0" xfId="0" applyNumberFormat="1" applyFill="1"/>
    <xf numFmtId="4" fontId="0" fillId="4" borderId="0" xfId="0" applyNumberFormat="1" applyFill="1"/>
    <xf numFmtId="4" fontId="8" fillId="0" borderId="0" xfId="0" applyNumberFormat="1" applyFont="1" applyAlignment="1">
      <alignment horizontal="center" wrapText="1"/>
    </xf>
    <xf numFmtId="0" fontId="8" fillId="0" borderId="0" xfId="0" applyFont="1" applyAlignment="1">
      <alignment horizontal="center" wrapText="1"/>
    </xf>
    <xf numFmtId="0" fontId="9" fillId="0" borderId="0" xfId="0" applyFont="1"/>
    <xf numFmtId="0" fontId="10" fillId="0" borderId="0" xfId="0" applyFont="1"/>
    <xf numFmtId="4" fontId="3" fillId="0" borderId="0" xfId="0" applyNumberFormat="1" applyFont="1" applyAlignment="1">
      <alignment horizontal="center"/>
    </xf>
    <xf numFmtId="4" fontId="10" fillId="0" borderId="0" xfId="0" applyNumberFormat="1" applyFont="1"/>
    <xf numFmtId="4" fontId="0" fillId="0" borderId="0" xfId="0" applyNumberFormat="1" applyAlignment="1">
      <alignment horizontal="center"/>
    </xf>
    <xf numFmtId="0" fontId="8" fillId="0" borderId="0" xfId="0" applyFont="1" applyAlignment="1">
      <alignment horizontal="right"/>
    </xf>
    <xf numFmtId="0" fontId="3" fillId="5" borderId="1" xfId="0" applyFont="1" applyFill="1" applyBorder="1" applyAlignment="1">
      <alignment horizontal="center" vertical="center"/>
    </xf>
    <xf numFmtId="2" fontId="3" fillId="5" borderId="2" xfId="0" applyNumberFormat="1" applyFont="1" applyFill="1" applyBorder="1" applyAlignment="1">
      <alignment horizontal="center"/>
    </xf>
    <xf numFmtId="2" fontId="3" fillId="5" borderId="0" xfId="0" applyNumberFormat="1" applyFont="1" applyFill="1" applyAlignment="1">
      <alignment horizontal="center"/>
    </xf>
    <xf numFmtId="2" fontId="3" fillId="5" borderId="0" xfId="0" applyNumberFormat="1" applyFont="1" applyFill="1" applyBorder="1" applyAlignment="1">
      <alignment horizontal="center"/>
    </xf>
    <xf numFmtId="2" fontId="3" fillId="5" borderId="1" xfId="0" applyNumberFormat="1" applyFont="1" applyFill="1" applyBorder="1" applyAlignment="1">
      <alignment horizontal="center"/>
    </xf>
    <xf numFmtId="0" fontId="0" fillId="0" borderId="1" xfId="0" applyBorder="1"/>
    <xf numFmtId="166" fontId="0" fillId="0" borderId="2" xfId="0" applyNumberFormat="1" applyBorder="1" applyAlignment="1">
      <alignment horizontal="center"/>
    </xf>
    <xf numFmtId="0" fontId="0" fillId="0" borderId="0" xfId="0" applyBorder="1"/>
    <xf numFmtId="4" fontId="0" fillId="0" borderId="2" xfId="0" applyNumberFormat="1" applyBorder="1"/>
    <xf numFmtId="166" fontId="0" fillId="0" borderId="0" xfId="0" applyNumberFormat="1" applyBorder="1" applyAlignment="1">
      <alignment horizontal="center"/>
    </xf>
    <xf numFmtId="0" fontId="0" fillId="0" borderId="2" xfId="0" applyBorder="1"/>
    <xf numFmtId="164" fontId="0" fillId="0" borderId="1" xfId="0" applyNumberFormat="1" applyBorder="1"/>
    <xf numFmtId="164" fontId="0" fillId="0" borderId="0" xfId="0" applyNumberFormat="1" applyBorder="1"/>
    <xf numFmtId="164" fontId="0" fillId="0" borderId="0" xfId="0" applyNumberFormat="1"/>
    <xf numFmtId="0" fontId="0" fillId="0" borderId="0" xfId="0" applyFill="1" applyBorder="1"/>
    <xf numFmtId="164" fontId="0" fillId="6" borderId="1" xfId="0" applyNumberFormat="1" applyFill="1" applyBorder="1"/>
    <xf numFmtId="0" fontId="0" fillId="6" borderId="2" xfId="0" applyFill="1" applyBorder="1"/>
    <xf numFmtId="164" fontId="0" fillId="6" borderId="0" xfId="0" applyNumberFormat="1" applyFill="1" applyBorder="1"/>
    <xf numFmtId="0" fontId="0" fillId="6" borderId="0" xfId="0" applyFill="1"/>
    <xf numFmtId="164" fontId="0" fillId="6" borderId="0" xfId="0" applyNumberFormat="1" applyFill="1"/>
    <xf numFmtId="0" fontId="0" fillId="6" borderId="0" xfId="0" applyFill="1" applyBorder="1"/>
    <xf numFmtId="0" fontId="0" fillId="6" borderId="1" xfId="0" applyFill="1" applyBorder="1"/>
    <xf numFmtId="49" fontId="1" fillId="0" borderId="0" xfId="0" applyNumberFormat="1" applyFont="1" applyBorder="1" applyAlignment="1">
      <alignment horizontal="left"/>
    </xf>
    <xf numFmtId="0" fontId="4" fillId="3" borderId="0" xfId="0" applyFont="1" applyFill="1" applyAlignment="1">
      <alignment wrapText="1"/>
    </xf>
    <xf numFmtId="0" fontId="4" fillId="3" borderId="0" xfId="0" applyFont="1" applyFill="1" applyAlignment="1">
      <alignment horizontal="center" wrapText="1"/>
    </xf>
    <xf numFmtId="49" fontId="4" fillId="3" borderId="0" xfId="0" applyNumberFormat="1" applyFont="1" applyFill="1" applyAlignment="1">
      <alignment wrapText="1"/>
    </xf>
    <xf numFmtId="0" fontId="4" fillId="0" borderId="0" xfId="0" applyFont="1" applyFill="1" applyAlignment="1">
      <alignment wrapText="1"/>
    </xf>
    <xf numFmtId="2" fontId="1" fillId="0" borderId="0" xfId="0" applyNumberFormat="1" applyFont="1"/>
    <xf numFmtId="165" fontId="4" fillId="3" borderId="0" xfId="0" applyNumberFormat="1" applyFont="1" applyFill="1" applyAlignment="1">
      <alignment wrapText="1"/>
    </xf>
    <xf numFmtId="165" fontId="1" fillId="0" borderId="0" xfId="0" applyNumberFormat="1" applyFont="1" applyBorder="1" applyAlignment="1">
      <alignment horizontal="left"/>
    </xf>
    <xf numFmtId="0" fontId="9" fillId="0" borderId="1" xfId="0" applyFont="1" applyBorder="1" applyAlignment="1">
      <alignment horizontal="center"/>
    </xf>
    <xf numFmtId="0" fontId="9" fillId="0" borderId="2" xfId="0" applyFont="1" applyBorder="1" applyAlignment="1">
      <alignment horizontal="center"/>
    </xf>
    <xf numFmtId="166" fontId="9" fillId="0" borderId="1" xfId="0" applyNumberFormat="1" applyFont="1" applyBorder="1" applyAlignment="1">
      <alignment horizontal="center"/>
    </xf>
    <xf numFmtId="4" fontId="9" fillId="0" borderId="0" xfId="0" applyNumberFormat="1" applyFont="1" applyBorder="1" applyAlignment="1">
      <alignment horizontal="center"/>
    </xf>
    <xf numFmtId="0" fontId="9" fillId="0" borderId="0" xfId="0" applyFont="1" applyBorder="1" applyAlignment="1">
      <alignment horizontal="center"/>
    </xf>
    <xf numFmtId="0" fontId="9" fillId="0" borderId="0" xfId="0" applyFont="1" applyAlignment="1">
      <alignment horizontal="center"/>
    </xf>
    <xf numFmtId="0" fontId="3" fillId="5" borderId="0" xfId="0" applyFont="1" applyFill="1" applyBorder="1" applyAlignment="1">
      <alignment horizontal="center" vertical="center"/>
    </xf>
    <xf numFmtId="166" fontId="9" fillId="0" borderId="0" xfId="0" applyNumberFormat="1" applyFont="1" applyBorder="1" applyAlignment="1">
      <alignment horizontal="center"/>
    </xf>
    <xf numFmtId="2" fontId="0" fillId="6" borderId="0" xfId="0" applyNumberFormat="1" applyFill="1" applyBorder="1"/>
    <xf numFmtId="0" fontId="6" fillId="6" borderId="1" xfId="0" applyFont="1" applyFill="1" applyBorder="1" applyAlignment="1"/>
    <xf numFmtId="0" fontId="6" fillId="6" borderId="0" xfId="0" applyFont="1" applyFill="1" applyAlignment="1"/>
    <xf numFmtId="164" fontId="0" fillId="0" borderId="0" xfId="0" applyNumberFormat="1" applyFill="1" applyBorder="1"/>
    <xf numFmtId="2" fontId="0" fillId="0" borderId="0" xfId="0" applyNumberFormat="1" applyFill="1" applyBorder="1"/>
    <xf numFmtId="0" fontId="0" fillId="0" borderId="2" xfId="0" applyFill="1" applyBorder="1"/>
    <xf numFmtId="0" fontId="12" fillId="2" borderId="0" xfId="0" applyFont="1" applyFill="1" applyAlignment="1">
      <alignment wrapText="1"/>
    </xf>
    <xf numFmtId="0" fontId="4" fillId="3" borderId="0" xfId="0" applyFont="1" applyFill="1" applyAlignment="1">
      <alignment horizontal="center"/>
    </xf>
    <xf numFmtId="0" fontId="1" fillId="3" borderId="0" xfId="0" applyFont="1" applyFill="1" applyAlignment="1">
      <alignment horizontal="center"/>
    </xf>
    <xf numFmtId="0" fontId="4" fillId="3" borderId="0" xfId="0" applyFont="1" applyFill="1" applyAlignment="1">
      <alignment horizontal="left" wrapText="1"/>
    </xf>
    <xf numFmtId="0" fontId="1" fillId="0" borderId="0" xfId="0" applyFont="1" applyBorder="1" applyAlignment="1">
      <alignment horizontal="left"/>
    </xf>
    <xf numFmtId="2" fontId="1" fillId="0" borderId="0" xfId="0" applyNumberFormat="1" applyFont="1" applyFill="1"/>
    <xf numFmtId="1" fontId="13" fillId="3" borderId="3" xfId="1" applyNumberFormat="1" applyFont="1" applyFill="1" applyBorder="1" applyAlignment="1">
      <alignment horizontal="center" vertical="center"/>
    </xf>
    <xf numFmtId="0" fontId="13" fillId="3" borderId="3" xfId="1" applyFont="1" applyFill="1" applyBorder="1" applyAlignment="1">
      <alignment horizontal="center" vertical="center"/>
    </xf>
    <xf numFmtId="0" fontId="13" fillId="3" borderId="3" xfId="1" applyFont="1" applyFill="1" applyBorder="1" applyAlignment="1">
      <alignment horizontal="left" vertical="center" wrapText="1"/>
    </xf>
    <xf numFmtId="1" fontId="14" fillId="0" borderId="3" xfId="1" applyNumberFormat="1" applyFont="1" applyFill="1" applyBorder="1" applyAlignment="1">
      <alignment horizontal="center" vertical="center"/>
    </xf>
    <xf numFmtId="0" fontId="14" fillId="0" borderId="3" xfId="1" applyFont="1" applyFill="1" applyBorder="1" applyAlignment="1">
      <alignment horizontal="center" vertical="center"/>
    </xf>
    <xf numFmtId="0" fontId="14" fillId="0" borderId="3" xfId="1" applyFont="1" applyFill="1" applyBorder="1" applyAlignment="1">
      <alignment horizontal="left" vertical="center" wrapText="1"/>
    </xf>
    <xf numFmtId="0" fontId="14" fillId="0" borderId="3" xfId="0" applyFont="1" applyFill="1" applyBorder="1" applyAlignment="1">
      <alignment horizontal="left" vertical="center" wrapText="1"/>
    </xf>
    <xf numFmtId="0" fontId="3" fillId="0" borderId="0" xfId="0" applyFont="1"/>
    <xf numFmtId="167" fontId="1" fillId="0" borderId="0" xfId="0" applyNumberFormat="1" applyFont="1" applyFill="1" applyBorder="1"/>
    <xf numFmtId="168" fontId="1" fillId="0" borderId="0" xfId="0" applyNumberFormat="1" applyFont="1"/>
    <xf numFmtId="0" fontId="1" fillId="0" borderId="0" xfId="0" applyFont="1" applyFill="1" applyAlignment="1">
      <alignment wrapText="1"/>
    </xf>
    <xf numFmtId="0" fontId="2" fillId="0" borderId="0" xfId="0" applyFont="1" applyAlignment="1">
      <alignment vertical="top" wrapText="1"/>
    </xf>
    <xf numFmtId="0" fontId="1" fillId="0" borderId="0" xfId="0" applyFont="1" applyAlignment="1">
      <alignment wrapText="1"/>
    </xf>
    <xf numFmtId="1" fontId="1" fillId="0" borderId="0" xfId="0" applyNumberFormat="1" applyFont="1"/>
  </cellXfs>
  <cellStyles count="2">
    <cellStyle name="Normal" xfId="0" builtinId="0"/>
    <cellStyle name="Normal 2" xfId="1"/>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12</xdr:col>
      <xdr:colOff>121920</xdr:colOff>
      <xdr:row>15</xdr:row>
      <xdr:rowOff>91440</xdr:rowOff>
    </xdr:to>
    <xdr:pic>
      <xdr:nvPicPr>
        <xdr:cNvPr id="2" name="Picture 1" descr="FA-128_FeatureT-8_20140925.JPG"/>
        <xdr:cNvPicPr>
          <a:picLocks noChangeAspect="1"/>
        </xdr:cNvPicPr>
      </xdr:nvPicPr>
      <xdr:blipFill>
        <a:blip xmlns:r="http://schemas.openxmlformats.org/officeDocument/2006/relationships" r:embed="rId1" cstate="print"/>
        <a:stretch>
          <a:fillRect/>
        </a:stretch>
      </xdr:blipFill>
      <xdr:spPr>
        <a:xfrm>
          <a:off x="4143375" y="3209925"/>
          <a:ext cx="3169920" cy="2377440"/>
        </a:xfrm>
        <a:prstGeom prst="rect">
          <a:avLst/>
        </a:prstGeom>
        <a:ln w="15875">
          <a:solidFill>
            <a:schemeClr val="accent1"/>
          </a:solidFill>
        </a:ln>
      </xdr:spPr>
    </xdr:pic>
    <xdr:clientData/>
  </xdr:twoCellAnchor>
  <xdr:twoCellAnchor editAs="oneCell">
    <xdr:from>
      <xdr:col>7</xdr:col>
      <xdr:colOff>0</xdr:colOff>
      <xdr:row>1</xdr:row>
      <xdr:rowOff>19050</xdr:rowOff>
    </xdr:from>
    <xdr:to>
      <xdr:col>12</xdr:col>
      <xdr:colOff>121920</xdr:colOff>
      <xdr:row>1</xdr:row>
      <xdr:rowOff>2396490</xdr:rowOff>
    </xdr:to>
    <xdr:pic>
      <xdr:nvPicPr>
        <xdr:cNvPr id="3" name="Picture 2" descr="FA-128_FeatureT-2_20140925.JPG"/>
        <xdr:cNvPicPr>
          <a:picLocks noChangeAspect="1"/>
        </xdr:cNvPicPr>
      </xdr:nvPicPr>
      <xdr:blipFill>
        <a:blip xmlns:r="http://schemas.openxmlformats.org/officeDocument/2006/relationships" r:embed="rId2" cstate="print"/>
        <a:stretch>
          <a:fillRect/>
        </a:stretch>
      </xdr:blipFill>
      <xdr:spPr>
        <a:xfrm>
          <a:off x="4143375" y="209550"/>
          <a:ext cx="3169920" cy="2377440"/>
        </a:xfrm>
        <a:prstGeom prst="rect">
          <a:avLst/>
        </a:prstGeom>
        <a:ln w="15875">
          <a:solidFill>
            <a:schemeClr val="accent1"/>
          </a:solidFill>
        </a:ln>
      </xdr:spPr>
    </xdr:pic>
    <xdr:clientData/>
  </xdr:twoCellAnchor>
  <xdr:twoCellAnchor editAs="oneCell">
    <xdr:from>
      <xdr:col>13</xdr:col>
      <xdr:colOff>114300</xdr:colOff>
      <xdr:row>11</xdr:row>
      <xdr:rowOff>95250</xdr:rowOff>
    </xdr:from>
    <xdr:to>
      <xdr:col>18</xdr:col>
      <xdr:colOff>495300</xdr:colOff>
      <xdr:row>33</xdr:row>
      <xdr:rowOff>114300</xdr:rowOff>
    </xdr:to>
    <xdr:pic>
      <xdr:nvPicPr>
        <xdr:cNvPr id="4"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7905750" y="4829175"/>
          <a:ext cx="3429000" cy="45720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zoomScaleNormal="100" workbookViewId="0">
      <selection activeCell="D78" sqref="D78"/>
    </sheetView>
  </sheetViews>
  <sheetFormatPr defaultRowHeight="12.75" x14ac:dyDescent="0.2"/>
  <cols>
    <col min="1" max="1" width="3.42578125" style="1" bestFit="1" customWidth="1"/>
    <col min="2" max="2" width="23.28515625" style="1" customWidth="1"/>
    <col min="3" max="3" width="22.7109375" style="1" customWidth="1"/>
    <col min="4" max="4" width="83.7109375" style="1" customWidth="1"/>
    <col min="5" max="16384" width="9.140625" style="1"/>
  </cols>
  <sheetData>
    <row r="1" spans="1:4" ht="27" customHeight="1" x14ac:dyDescent="0.2">
      <c r="A1" s="107" t="s">
        <v>206</v>
      </c>
      <c r="B1" s="108" t="s">
        <v>207</v>
      </c>
      <c r="C1" s="108" t="s">
        <v>208</v>
      </c>
      <c r="D1" s="109" t="s">
        <v>243</v>
      </c>
    </row>
    <row r="2" spans="1:4" x14ac:dyDescent="0.2">
      <c r="A2" s="110">
        <v>1</v>
      </c>
      <c r="B2" s="111" t="s">
        <v>218</v>
      </c>
      <c r="C2" s="111" t="s">
        <v>55</v>
      </c>
      <c r="D2" s="112" t="s">
        <v>0</v>
      </c>
    </row>
    <row r="3" spans="1:4" x14ac:dyDescent="0.2">
      <c r="A3" s="110">
        <v>2</v>
      </c>
      <c r="B3" s="111" t="s">
        <v>218</v>
      </c>
      <c r="C3" s="111" t="s">
        <v>1</v>
      </c>
      <c r="D3" s="112" t="s">
        <v>222</v>
      </c>
    </row>
    <row r="4" spans="1:4" x14ac:dyDescent="0.2">
      <c r="A4" s="110">
        <v>3</v>
      </c>
      <c r="B4" s="111" t="s">
        <v>218</v>
      </c>
      <c r="C4" s="111" t="s">
        <v>220</v>
      </c>
      <c r="D4" s="112" t="s">
        <v>221</v>
      </c>
    </row>
    <row r="5" spans="1:4" x14ac:dyDescent="0.2">
      <c r="A5" s="110">
        <v>4</v>
      </c>
      <c r="B5" s="111" t="s">
        <v>218</v>
      </c>
      <c r="C5" s="111" t="s">
        <v>2</v>
      </c>
      <c r="D5" s="112" t="s">
        <v>223</v>
      </c>
    </row>
    <row r="6" spans="1:4" x14ac:dyDescent="0.2">
      <c r="A6" s="110">
        <v>5</v>
      </c>
      <c r="B6" s="111" t="s">
        <v>218</v>
      </c>
      <c r="C6" s="111" t="s">
        <v>54</v>
      </c>
      <c r="D6" s="113" t="s">
        <v>224</v>
      </c>
    </row>
    <row r="7" spans="1:4" ht="25.5" x14ac:dyDescent="0.2">
      <c r="A7" s="110">
        <v>6</v>
      </c>
      <c r="B7" s="111" t="s">
        <v>218</v>
      </c>
      <c r="C7" s="111" t="s">
        <v>154</v>
      </c>
      <c r="D7" s="113" t="s">
        <v>225</v>
      </c>
    </row>
    <row r="8" spans="1:4" x14ac:dyDescent="0.2">
      <c r="A8" s="110">
        <v>7</v>
      </c>
      <c r="B8" s="111" t="s">
        <v>218</v>
      </c>
      <c r="C8" s="111" t="s">
        <v>7</v>
      </c>
      <c r="D8" s="112" t="s">
        <v>226</v>
      </c>
    </row>
    <row r="9" spans="1:4" x14ac:dyDescent="0.2">
      <c r="A9" s="110">
        <v>8</v>
      </c>
      <c r="B9" s="111" t="s">
        <v>218</v>
      </c>
      <c r="C9" s="111" t="s">
        <v>47</v>
      </c>
      <c r="D9" s="112" t="s">
        <v>227</v>
      </c>
    </row>
    <row r="10" spans="1:4" ht="25.5" x14ac:dyDescent="0.2">
      <c r="A10" s="110">
        <v>9</v>
      </c>
      <c r="B10" s="111" t="s">
        <v>218</v>
      </c>
      <c r="C10" s="111" t="s">
        <v>48</v>
      </c>
      <c r="D10" s="112" t="s">
        <v>228</v>
      </c>
    </row>
    <row r="11" spans="1:4" ht="25.5" x14ac:dyDescent="0.2">
      <c r="A11" s="110">
        <v>10</v>
      </c>
      <c r="B11" s="111" t="s">
        <v>218</v>
      </c>
      <c r="C11" s="111" t="s">
        <v>50</v>
      </c>
      <c r="D11" s="112" t="s">
        <v>229</v>
      </c>
    </row>
    <row r="12" spans="1:4" x14ac:dyDescent="0.2">
      <c r="A12" s="110">
        <v>11</v>
      </c>
      <c r="B12" s="111" t="s">
        <v>218</v>
      </c>
      <c r="C12" s="111" t="s">
        <v>168</v>
      </c>
      <c r="D12" s="112" t="s">
        <v>230</v>
      </c>
    </row>
    <row r="13" spans="1:4" x14ac:dyDescent="0.2">
      <c r="A13" s="110">
        <v>12</v>
      </c>
      <c r="B13" s="111" t="s">
        <v>218</v>
      </c>
      <c r="C13" s="111" t="s">
        <v>169</v>
      </c>
      <c r="D13" s="112" t="s">
        <v>231</v>
      </c>
    </row>
    <row r="14" spans="1:4" x14ac:dyDescent="0.2">
      <c r="A14" s="110">
        <v>13</v>
      </c>
      <c r="B14" s="111" t="s">
        <v>218</v>
      </c>
      <c r="C14" s="111" t="s">
        <v>170</v>
      </c>
      <c r="D14" s="112" t="s">
        <v>232</v>
      </c>
    </row>
    <row r="15" spans="1:4" x14ac:dyDescent="0.2">
      <c r="A15" s="110">
        <v>14</v>
      </c>
      <c r="B15" s="111" t="s">
        <v>218</v>
      </c>
      <c r="C15" s="111" t="s">
        <v>171</v>
      </c>
      <c r="D15" s="112" t="s">
        <v>233</v>
      </c>
    </row>
    <row r="16" spans="1:4" x14ac:dyDescent="0.2">
      <c r="A16" s="110">
        <v>15</v>
      </c>
      <c r="B16" s="111" t="s">
        <v>218</v>
      </c>
      <c r="C16" s="111" t="s">
        <v>172</v>
      </c>
      <c r="D16" s="112" t="s">
        <v>234</v>
      </c>
    </row>
    <row r="17" spans="1:4" ht="25.5" x14ac:dyDescent="0.2">
      <c r="A17" s="110">
        <v>16</v>
      </c>
      <c r="B17" s="111" t="s">
        <v>218</v>
      </c>
      <c r="C17" s="111" t="s">
        <v>49</v>
      </c>
      <c r="D17" s="112" t="s">
        <v>239</v>
      </c>
    </row>
    <row r="18" spans="1:4" x14ac:dyDescent="0.2">
      <c r="A18" s="110">
        <v>17</v>
      </c>
      <c r="B18" s="111" t="s">
        <v>218</v>
      </c>
      <c r="C18" s="111" t="s">
        <v>84</v>
      </c>
      <c r="D18" s="112" t="s">
        <v>241</v>
      </c>
    </row>
    <row r="19" spans="1:4" x14ac:dyDescent="0.2">
      <c r="A19" s="110">
        <v>18</v>
      </c>
      <c r="B19" s="111" t="s">
        <v>218</v>
      </c>
      <c r="C19" s="111" t="s">
        <v>9</v>
      </c>
      <c r="D19" s="112" t="s">
        <v>242</v>
      </c>
    </row>
    <row r="20" spans="1:4" x14ac:dyDescent="0.2">
      <c r="A20" s="110">
        <v>19</v>
      </c>
      <c r="B20" s="111" t="s">
        <v>218</v>
      </c>
      <c r="C20" s="111" t="s">
        <v>20</v>
      </c>
      <c r="D20" s="112" t="s">
        <v>240</v>
      </c>
    </row>
    <row r="21" spans="1:4" x14ac:dyDescent="0.2">
      <c r="A21" s="110">
        <v>20</v>
      </c>
      <c r="B21" s="111" t="s">
        <v>218</v>
      </c>
      <c r="C21" s="111" t="s">
        <v>209</v>
      </c>
      <c r="D21" s="112" t="s">
        <v>210</v>
      </c>
    </row>
    <row r="22" spans="1:4" x14ac:dyDescent="0.2">
      <c r="A22" s="110">
        <v>21</v>
      </c>
      <c r="B22" s="111" t="s">
        <v>218</v>
      </c>
      <c r="C22" s="111" t="s">
        <v>211</v>
      </c>
      <c r="D22" s="112" t="s">
        <v>212</v>
      </c>
    </row>
    <row r="23" spans="1:4" x14ac:dyDescent="0.2">
      <c r="A23" s="110">
        <v>22</v>
      </c>
      <c r="B23" s="111" t="s">
        <v>218</v>
      </c>
      <c r="C23" s="111" t="s">
        <v>213</v>
      </c>
      <c r="D23" s="112" t="s">
        <v>214</v>
      </c>
    </row>
    <row r="24" spans="1:4" x14ac:dyDescent="0.2">
      <c r="A24" s="110">
        <v>23</v>
      </c>
      <c r="B24" s="111" t="s">
        <v>218</v>
      </c>
      <c r="C24" s="111" t="s">
        <v>215</v>
      </c>
      <c r="D24" s="112" t="s">
        <v>216</v>
      </c>
    </row>
    <row r="25" spans="1:4" x14ac:dyDescent="0.2">
      <c r="A25" s="110"/>
      <c r="B25" s="111"/>
      <c r="C25" s="111"/>
      <c r="D25" s="112"/>
    </row>
    <row r="26" spans="1:4" ht="27" customHeight="1" x14ac:dyDescent="0.2">
      <c r="A26" s="107" t="s">
        <v>206</v>
      </c>
      <c r="B26" s="108" t="s">
        <v>207</v>
      </c>
      <c r="C26" s="108" t="s">
        <v>208</v>
      </c>
      <c r="D26" s="109" t="s">
        <v>243</v>
      </c>
    </row>
    <row r="27" spans="1:4" x14ac:dyDescent="0.2">
      <c r="A27" s="110">
        <v>1</v>
      </c>
      <c r="B27" s="111" t="s">
        <v>219</v>
      </c>
      <c r="C27" s="111" t="s">
        <v>63</v>
      </c>
      <c r="D27" s="112" t="s">
        <v>244</v>
      </c>
    </row>
    <row r="28" spans="1:4" x14ac:dyDescent="0.2">
      <c r="A28" s="110">
        <v>2</v>
      </c>
      <c r="B28" s="111" t="s">
        <v>219</v>
      </c>
      <c r="C28" s="111" t="s">
        <v>55</v>
      </c>
      <c r="D28" s="112" t="s">
        <v>0</v>
      </c>
    </row>
    <row r="29" spans="1:4" x14ac:dyDescent="0.2">
      <c r="A29" s="110">
        <v>3</v>
      </c>
      <c r="B29" s="111" t="s">
        <v>219</v>
      </c>
      <c r="C29" s="111" t="s">
        <v>1</v>
      </c>
      <c r="D29" s="112" t="s">
        <v>222</v>
      </c>
    </row>
    <row r="30" spans="1:4" x14ac:dyDescent="0.2">
      <c r="A30" s="110">
        <v>4</v>
      </c>
      <c r="B30" s="111" t="s">
        <v>219</v>
      </c>
      <c r="C30" s="111" t="s">
        <v>220</v>
      </c>
      <c r="D30" s="112" t="s">
        <v>221</v>
      </c>
    </row>
    <row r="31" spans="1:4" x14ac:dyDescent="0.2">
      <c r="A31" s="110">
        <v>5</v>
      </c>
      <c r="B31" s="111" t="s">
        <v>219</v>
      </c>
      <c r="C31" s="111" t="s">
        <v>2</v>
      </c>
      <c r="D31" s="112" t="s">
        <v>223</v>
      </c>
    </row>
    <row r="32" spans="1:4" x14ac:dyDescent="0.2">
      <c r="A32" s="110">
        <v>6</v>
      </c>
      <c r="B32" s="111" t="s">
        <v>219</v>
      </c>
      <c r="C32" s="111" t="s">
        <v>54</v>
      </c>
      <c r="D32" s="113" t="s">
        <v>224</v>
      </c>
    </row>
    <row r="33" spans="1:4" x14ac:dyDescent="0.2">
      <c r="A33" s="110">
        <v>7</v>
      </c>
      <c r="B33" s="111" t="s">
        <v>219</v>
      </c>
      <c r="C33" s="111" t="s">
        <v>73</v>
      </c>
      <c r="D33" s="112" t="s">
        <v>245</v>
      </c>
    </row>
    <row r="34" spans="1:4" x14ac:dyDescent="0.2">
      <c r="A34" s="110">
        <v>8</v>
      </c>
      <c r="B34" s="111" t="s">
        <v>219</v>
      </c>
      <c r="C34" s="111" t="s">
        <v>43</v>
      </c>
      <c r="D34" s="112" t="s">
        <v>248</v>
      </c>
    </row>
    <row r="35" spans="1:4" x14ac:dyDescent="0.2">
      <c r="A35" s="110">
        <v>9</v>
      </c>
      <c r="B35" s="111" t="s">
        <v>219</v>
      </c>
      <c r="C35" s="111" t="s">
        <v>42</v>
      </c>
      <c r="D35" s="112" t="s">
        <v>246</v>
      </c>
    </row>
    <row r="36" spans="1:4" x14ac:dyDescent="0.2">
      <c r="A36" s="110">
        <v>10</v>
      </c>
      <c r="B36" s="111" t="s">
        <v>219</v>
      </c>
      <c r="C36" s="111" t="s">
        <v>41</v>
      </c>
      <c r="D36" s="112" t="s">
        <v>247</v>
      </c>
    </row>
    <row r="37" spans="1:4" ht="58.5" customHeight="1" x14ac:dyDescent="0.2">
      <c r="A37" s="110">
        <v>11</v>
      </c>
      <c r="B37" s="111" t="s">
        <v>219</v>
      </c>
      <c r="C37" s="111" t="s">
        <v>59</v>
      </c>
      <c r="D37" s="112" t="s">
        <v>253</v>
      </c>
    </row>
    <row r="38" spans="1:4" ht="38.25" x14ac:dyDescent="0.2">
      <c r="A38" s="110">
        <v>12</v>
      </c>
      <c r="B38" s="111" t="s">
        <v>219</v>
      </c>
      <c r="C38" s="111" t="s">
        <v>40</v>
      </c>
      <c r="D38" s="112" t="s">
        <v>249</v>
      </c>
    </row>
    <row r="39" spans="1:4" ht="38.25" x14ac:dyDescent="0.2">
      <c r="A39" s="110">
        <v>13</v>
      </c>
      <c r="B39" s="111" t="s">
        <v>219</v>
      </c>
      <c r="C39" s="111" t="s">
        <v>60</v>
      </c>
      <c r="D39" s="112" t="s">
        <v>252</v>
      </c>
    </row>
    <row r="40" spans="1:4" ht="38.25" x14ac:dyDescent="0.2">
      <c r="A40" s="110">
        <v>14</v>
      </c>
      <c r="B40" s="111" t="s">
        <v>219</v>
      </c>
      <c r="C40" s="111" t="s">
        <v>180</v>
      </c>
      <c r="D40" s="112" t="s">
        <v>251</v>
      </c>
    </row>
    <row r="41" spans="1:4" ht="38.25" x14ac:dyDescent="0.2">
      <c r="A41" s="110">
        <v>15</v>
      </c>
      <c r="B41" s="111" t="s">
        <v>219</v>
      </c>
      <c r="C41" s="111" t="s">
        <v>173</v>
      </c>
      <c r="D41" s="112" t="s">
        <v>250</v>
      </c>
    </row>
    <row r="42" spans="1:4" ht="38.25" x14ac:dyDescent="0.2">
      <c r="A42" s="110">
        <v>16</v>
      </c>
      <c r="B42" s="111" t="s">
        <v>219</v>
      </c>
      <c r="C42" s="111" t="s">
        <v>61</v>
      </c>
      <c r="D42" s="112" t="s">
        <v>254</v>
      </c>
    </row>
    <row r="43" spans="1:4" x14ac:dyDescent="0.2">
      <c r="A43" s="110">
        <v>17</v>
      </c>
      <c r="B43" s="111" t="s">
        <v>219</v>
      </c>
      <c r="C43" s="111" t="s">
        <v>217</v>
      </c>
      <c r="D43" s="112" t="s">
        <v>242</v>
      </c>
    </row>
    <row r="44" spans="1:4" ht="25.5" x14ac:dyDescent="0.2">
      <c r="A44" s="110">
        <v>18</v>
      </c>
      <c r="B44" s="111" t="s">
        <v>219</v>
      </c>
      <c r="C44" s="111" t="s">
        <v>49</v>
      </c>
      <c r="D44" s="112" t="s">
        <v>239</v>
      </c>
    </row>
    <row r="45" spans="1:4" x14ac:dyDescent="0.2">
      <c r="A45" s="110">
        <v>19</v>
      </c>
      <c r="B45" s="111" t="s">
        <v>219</v>
      </c>
      <c r="C45" s="111" t="s">
        <v>68</v>
      </c>
      <c r="D45" s="112" t="s">
        <v>241</v>
      </c>
    </row>
    <row r="46" spans="1:4" x14ac:dyDescent="0.2">
      <c r="A46" s="110">
        <v>20</v>
      </c>
      <c r="B46" s="111" t="s">
        <v>219</v>
      </c>
      <c r="C46" s="111" t="s">
        <v>20</v>
      </c>
      <c r="D46" s="112" t="s">
        <v>240</v>
      </c>
    </row>
    <row r="47" spans="1:4" x14ac:dyDescent="0.2">
      <c r="A47" s="110">
        <v>21</v>
      </c>
      <c r="B47" s="111" t="s">
        <v>219</v>
      </c>
      <c r="C47" s="111" t="s">
        <v>209</v>
      </c>
      <c r="D47" s="112" t="s">
        <v>210</v>
      </c>
    </row>
    <row r="48" spans="1:4" x14ac:dyDescent="0.2">
      <c r="A48" s="110">
        <v>22</v>
      </c>
      <c r="B48" s="111" t="s">
        <v>219</v>
      </c>
      <c r="C48" s="111" t="s">
        <v>211</v>
      </c>
      <c r="D48" s="112" t="s">
        <v>212</v>
      </c>
    </row>
    <row r="49" spans="1:4" x14ac:dyDescent="0.2">
      <c r="A49" s="110">
        <v>23</v>
      </c>
      <c r="B49" s="111" t="s">
        <v>219</v>
      </c>
      <c r="C49" s="111" t="s">
        <v>213</v>
      </c>
      <c r="D49" s="112" t="s">
        <v>214</v>
      </c>
    </row>
    <row r="50" spans="1:4" x14ac:dyDescent="0.2">
      <c r="A50" s="110">
        <v>24</v>
      </c>
      <c r="B50" s="111" t="s">
        <v>219</v>
      </c>
      <c r="C50" s="111" t="s">
        <v>215</v>
      </c>
      <c r="D50" s="112" t="s">
        <v>216</v>
      </c>
    </row>
    <row r="51" spans="1:4" x14ac:dyDescent="0.2">
      <c r="A51" s="110"/>
      <c r="B51" s="111"/>
      <c r="C51" s="111"/>
      <c r="D51" s="112"/>
    </row>
    <row r="52" spans="1:4" ht="27" customHeight="1" x14ac:dyDescent="0.2">
      <c r="A52" s="107" t="s">
        <v>206</v>
      </c>
      <c r="B52" s="108" t="s">
        <v>207</v>
      </c>
      <c r="C52" s="108" t="s">
        <v>208</v>
      </c>
      <c r="D52" s="109" t="s">
        <v>243</v>
      </c>
    </row>
    <row r="53" spans="1:4" x14ac:dyDescent="0.2">
      <c r="A53" s="110">
        <v>1</v>
      </c>
      <c r="B53" s="111" t="s">
        <v>257</v>
      </c>
      <c r="C53" s="111" t="s">
        <v>55</v>
      </c>
      <c r="D53" s="112" t="s">
        <v>244</v>
      </c>
    </row>
    <row r="54" spans="1:4" x14ac:dyDescent="0.2">
      <c r="A54" s="110">
        <v>2</v>
      </c>
      <c r="B54" s="111" t="s">
        <v>257</v>
      </c>
      <c r="C54" s="111" t="s">
        <v>1</v>
      </c>
      <c r="D54" s="112" t="s">
        <v>0</v>
      </c>
    </row>
    <row r="55" spans="1:4" x14ac:dyDescent="0.2">
      <c r="A55" s="110">
        <v>3</v>
      </c>
      <c r="B55" s="111" t="s">
        <v>257</v>
      </c>
      <c r="C55" s="111" t="s">
        <v>220</v>
      </c>
      <c r="D55" s="112" t="s">
        <v>222</v>
      </c>
    </row>
    <row r="56" spans="1:4" x14ac:dyDescent="0.2">
      <c r="A56" s="110">
        <v>4</v>
      </c>
      <c r="B56" s="111" t="s">
        <v>257</v>
      </c>
      <c r="C56" s="111" t="s">
        <v>2</v>
      </c>
      <c r="D56" s="112" t="s">
        <v>221</v>
      </c>
    </row>
    <row r="57" spans="1:4" x14ac:dyDescent="0.2">
      <c r="A57" s="110">
        <v>5</v>
      </c>
      <c r="B57" s="111" t="s">
        <v>257</v>
      </c>
      <c r="C57" s="111" t="s">
        <v>54</v>
      </c>
      <c r="D57" s="112" t="s">
        <v>223</v>
      </c>
    </row>
    <row r="58" spans="1:4" x14ac:dyDescent="0.2">
      <c r="A58" s="110">
        <v>6</v>
      </c>
      <c r="B58" s="111" t="s">
        <v>257</v>
      </c>
      <c r="C58" s="111" t="s">
        <v>53</v>
      </c>
      <c r="D58" s="113" t="s">
        <v>224</v>
      </c>
    </row>
    <row r="59" spans="1:4" ht="38.25" x14ac:dyDescent="0.2">
      <c r="A59" s="110">
        <v>7</v>
      </c>
      <c r="B59" s="111" t="s">
        <v>257</v>
      </c>
      <c r="C59" s="111" t="s">
        <v>142</v>
      </c>
      <c r="D59" s="112" t="s">
        <v>258</v>
      </c>
    </row>
    <row r="60" spans="1:4" x14ac:dyDescent="0.2">
      <c r="A60" s="110">
        <v>8</v>
      </c>
      <c r="B60" s="111" t="s">
        <v>257</v>
      </c>
      <c r="C60" s="111" t="s">
        <v>52</v>
      </c>
      <c r="D60" s="112" t="s">
        <v>245</v>
      </c>
    </row>
    <row r="61" spans="1:4" x14ac:dyDescent="0.2">
      <c r="A61" s="110">
        <v>9</v>
      </c>
      <c r="B61" s="111" t="s">
        <v>257</v>
      </c>
      <c r="C61" s="111" t="s">
        <v>146</v>
      </c>
      <c r="D61" s="112" t="s">
        <v>248</v>
      </c>
    </row>
    <row r="62" spans="1:4" ht="25.5" x14ac:dyDescent="0.2">
      <c r="A62" s="110">
        <v>10</v>
      </c>
      <c r="B62" s="111" t="s">
        <v>257</v>
      </c>
      <c r="C62" s="111" t="s">
        <v>144</v>
      </c>
      <c r="D62" s="112" t="s">
        <v>259</v>
      </c>
    </row>
    <row r="63" spans="1:4" ht="25.5" x14ac:dyDescent="0.2">
      <c r="A63" s="110">
        <v>11</v>
      </c>
      <c r="B63" s="111" t="s">
        <v>257</v>
      </c>
      <c r="C63" s="111" t="s">
        <v>145</v>
      </c>
      <c r="D63" s="112" t="s">
        <v>260</v>
      </c>
    </row>
    <row r="64" spans="1:4" x14ac:dyDescent="0.2">
      <c r="A64" s="110">
        <v>12</v>
      </c>
      <c r="B64" s="111" t="s">
        <v>257</v>
      </c>
      <c r="C64" s="111" t="s">
        <v>217</v>
      </c>
      <c r="D64" s="112" t="s">
        <v>242</v>
      </c>
    </row>
    <row r="65" spans="1:4" x14ac:dyDescent="0.2">
      <c r="A65" s="110">
        <v>13</v>
      </c>
      <c r="B65" s="111" t="s">
        <v>257</v>
      </c>
      <c r="C65" s="111" t="s">
        <v>20</v>
      </c>
      <c r="D65" s="112" t="s">
        <v>240</v>
      </c>
    </row>
    <row r="66" spans="1:4" x14ac:dyDescent="0.2">
      <c r="A66" s="110">
        <v>14</v>
      </c>
      <c r="B66" s="111" t="s">
        <v>257</v>
      </c>
      <c r="C66" s="111" t="s">
        <v>209</v>
      </c>
      <c r="D66" s="112" t="s">
        <v>210</v>
      </c>
    </row>
    <row r="67" spans="1:4" x14ac:dyDescent="0.2">
      <c r="A67" s="110">
        <v>15</v>
      </c>
      <c r="B67" s="111" t="s">
        <v>257</v>
      </c>
      <c r="C67" s="111" t="s">
        <v>211</v>
      </c>
      <c r="D67" s="112" t="s">
        <v>212</v>
      </c>
    </row>
    <row r="68" spans="1:4" x14ac:dyDescent="0.2">
      <c r="A68" s="110">
        <v>16</v>
      </c>
      <c r="B68" s="111" t="s">
        <v>257</v>
      </c>
      <c r="C68" s="111" t="s">
        <v>213</v>
      </c>
      <c r="D68" s="112" t="s">
        <v>214</v>
      </c>
    </row>
    <row r="69" spans="1:4" x14ac:dyDescent="0.2">
      <c r="A69" s="110">
        <v>17</v>
      </c>
      <c r="B69" s="111" t="s">
        <v>257</v>
      </c>
      <c r="C69" s="111" t="s">
        <v>215</v>
      </c>
      <c r="D69" s="112" t="s">
        <v>216</v>
      </c>
    </row>
    <row r="70" spans="1:4" x14ac:dyDescent="0.2">
      <c r="A70" s="110"/>
      <c r="B70" s="111"/>
      <c r="C70" s="111"/>
      <c r="D70" s="1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topLeftCell="E1" zoomScale="85" zoomScaleNormal="85" workbookViewId="0">
      <pane ySplit="1" topLeftCell="A2" activePane="bottomLeft" state="frozen"/>
      <selection pane="bottomLeft" activeCell="R1" sqref="R1:R1048576"/>
    </sheetView>
  </sheetViews>
  <sheetFormatPr defaultRowHeight="12.75" x14ac:dyDescent="0.2"/>
  <cols>
    <col min="1" max="1" width="9.7109375" style="3" customWidth="1"/>
    <col min="2" max="2" width="15.85546875" style="2" customWidth="1"/>
    <col min="3" max="3" width="9.140625" style="1"/>
    <col min="4" max="4" width="10.7109375" style="30" customWidth="1"/>
    <col min="5" max="6" width="9.140625" style="2"/>
    <col min="7" max="9" width="9.140625" style="1"/>
    <col min="10" max="10" width="7.85546875" style="1" customWidth="1"/>
    <col min="11" max="11" width="8.85546875" style="1" customWidth="1"/>
    <col min="12" max="12" width="10.140625" style="1" customWidth="1"/>
    <col min="13" max="13" width="7.28515625" style="1" customWidth="1"/>
    <col min="14" max="15" width="8.42578125" style="1" customWidth="1"/>
    <col min="16" max="16" width="10.28515625" style="2" customWidth="1"/>
    <col min="17" max="17" width="9.7109375" style="1" customWidth="1"/>
    <col min="18" max="18" width="26.7109375" style="1" customWidth="1"/>
    <col min="19" max="19" width="14.140625" style="1" customWidth="1"/>
    <col min="20" max="20" width="9.140625" style="1"/>
    <col min="21" max="21" width="9.28515625" style="1" bestFit="1" customWidth="1"/>
    <col min="22" max="16384" width="9.140625" style="1"/>
  </cols>
  <sheetData>
    <row r="1" spans="1:23" s="16" customFormat="1" ht="38.25" x14ac:dyDescent="0.2">
      <c r="A1" s="104" t="s">
        <v>55</v>
      </c>
      <c r="B1" s="81" t="s">
        <v>1</v>
      </c>
      <c r="C1" s="80" t="s">
        <v>220</v>
      </c>
      <c r="D1" s="85" t="s">
        <v>2</v>
      </c>
      <c r="E1" s="26" t="s">
        <v>54</v>
      </c>
      <c r="F1" s="81" t="s">
        <v>154</v>
      </c>
      <c r="G1" s="81" t="s">
        <v>7</v>
      </c>
      <c r="H1" s="81" t="s">
        <v>47</v>
      </c>
      <c r="I1" s="81" t="s">
        <v>48</v>
      </c>
      <c r="J1" s="81" t="s">
        <v>50</v>
      </c>
      <c r="K1" s="81" t="s">
        <v>168</v>
      </c>
      <c r="L1" s="81" t="s">
        <v>169</v>
      </c>
      <c r="M1" s="81" t="s">
        <v>170</v>
      </c>
      <c r="N1" s="81" t="s">
        <v>171</v>
      </c>
      <c r="O1" s="81" t="s">
        <v>172</v>
      </c>
      <c r="P1" s="81" t="s">
        <v>49</v>
      </c>
      <c r="Q1" s="81" t="s">
        <v>84</v>
      </c>
      <c r="R1" s="80" t="s">
        <v>9</v>
      </c>
      <c r="S1" s="81" t="s">
        <v>20</v>
      </c>
      <c r="T1" s="80" t="s">
        <v>209</v>
      </c>
      <c r="U1" s="80" t="s">
        <v>211</v>
      </c>
      <c r="V1" s="80" t="s">
        <v>213</v>
      </c>
      <c r="W1" s="80" t="s">
        <v>215</v>
      </c>
    </row>
    <row r="2" spans="1:23" x14ac:dyDescent="0.2">
      <c r="A2" s="3" t="s">
        <v>3</v>
      </c>
      <c r="B2" s="2" t="s">
        <v>4</v>
      </c>
      <c r="C2" s="2" t="s">
        <v>24</v>
      </c>
      <c r="D2" s="31">
        <v>41905</v>
      </c>
      <c r="E2" s="38">
        <v>1237</v>
      </c>
      <c r="F2" s="38" t="s">
        <v>155</v>
      </c>
      <c r="G2" s="20">
        <v>0.84</v>
      </c>
      <c r="H2" s="2">
        <v>1.5</v>
      </c>
      <c r="I2" s="20">
        <v>0.2</v>
      </c>
      <c r="J2" s="2" t="s">
        <v>51</v>
      </c>
      <c r="K2" s="20">
        <v>6</v>
      </c>
      <c r="L2" s="20" t="s">
        <v>19</v>
      </c>
      <c r="M2" s="2">
        <v>1</v>
      </c>
      <c r="N2" s="2" t="s">
        <v>19</v>
      </c>
      <c r="O2" s="2" t="s">
        <v>19</v>
      </c>
      <c r="P2" s="2" t="s">
        <v>19</v>
      </c>
      <c r="Q2" s="2" t="s">
        <v>24</v>
      </c>
      <c r="S2" s="2" t="s">
        <v>21</v>
      </c>
      <c r="T2" s="1" t="s">
        <v>255</v>
      </c>
      <c r="U2" s="1">
        <v>20150130</v>
      </c>
      <c r="V2" s="1" t="s">
        <v>256</v>
      </c>
      <c r="W2" s="1">
        <v>20150130</v>
      </c>
    </row>
    <row r="3" spans="1:23" x14ac:dyDescent="0.2">
      <c r="A3" s="3" t="s">
        <v>5</v>
      </c>
      <c r="B3" s="2" t="s">
        <v>6</v>
      </c>
      <c r="C3" s="2" t="s">
        <v>24</v>
      </c>
      <c r="D3" s="31">
        <v>41905</v>
      </c>
      <c r="E3" s="38">
        <v>1500</v>
      </c>
      <c r="F3" s="38" t="s">
        <v>155</v>
      </c>
      <c r="G3" s="20">
        <v>6.1966054000000002</v>
      </c>
      <c r="H3" s="14">
        <v>8.3000000000000007</v>
      </c>
      <c r="I3" s="20">
        <v>0.37</v>
      </c>
      <c r="J3" s="14" t="s">
        <v>24</v>
      </c>
      <c r="K3" s="20">
        <v>7.5</v>
      </c>
      <c r="L3" s="20">
        <v>6</v>
      </c>
      <c r="M3" s="2">
        <v>1</v>
      </c>
      <c r="N3" s="2" t="s">
        <v>19</v>
      </c>
      <c r="O3" s="2" t="s">
        <v>19</v>
      </c>
      <c r="P3" s="2" t="s">
        <v>23</v>
      </c>
      <c r="Q3" s="2" t="s">
        <v>70</v>
      </c>
      <c r="R3" s="1" t="s">
        <v>71</v>
      </c>
      <c r="S3" s="2" t="s">
        <v>22</v>
      </c>
      <c r="T3" s="1" t="s">
        <v>255</v>
      </c>
      <c r="U3" s="1">
        <v>20150130</v>
      </c>
      <c r="V3" s="1" t="s">
        <v>256</v>
      </c>
      <c r="W3" s="1">
        <v>20150130</v>
      </c>
    </row>
    <row r="4" spans="1:23" x14ac:dyDescent="0.2">
      <c r="A4" s="3" t="s">
        <v>5</v>
      </c>
      <c r="B4" s="2" t="s">
        <v>8</v>
      </c>
      <c r="C4" s="2" t="s">
        <v>24</v>
      </c>
      <c r="D4" s="31">
        <v>41905</v>
      </c>
      <c r="E4" s="38">
        <v>1600</v>
      </c>
      <c r="F4" s="38" t="s">
        <v>155</v>
      </c>
      <c r="G4" s="21">
        <v>0.45999700000000004</v>
      </c>
      <c r="H4" s="15">
        <v>3.2</v>
      </c>
      <c r="I4" s="21">
        <v>0.13</v>
      </c>
      <c r="J4" s="14" t="s">
        <v>24</v>
      </c>
      <c r="K4" s="20">
        <v>7</v>
      </c>
      <c r="L4" s="20">
        <v>6.5</v>
      </c>
      <c r="M4" s="2">
        <v>1</v>
      </c>
      <c r="N4" s="2" t="s">
        <v>19</v>
      </c>
      <c r="O4" s="2" t="s">
        <v>19</v>
      </c>
      <c r="P4" s="2" t="s">
        <v>23</v>
      </c>
      <c r="Q4" s="2" t="s">
        <v>24</v>
      </c>
      <c r="S4" s="2" t="s">
        <v>22</v>
      </c>
      <c r="T4" s="1" t="s">
        <v>255</v>
      </c>
      <c r="U4" s="1">
        <v>20150130</v>
      </c>
      <c r="V4" s="1" t="s">
        <v>256</v>
      </c>
      <c r="W4" s="1">
        <v>20150130</v>
      </c>
    </row>
    <row r="5" spans="1:23" x14ac:dyDescent="0.2">
      <c r="A5" s="3" t="s">
        <v>5</v>
      </c>
      <c r="B5" s="2" t="s">
        <v>30</v>
      </c>
      <c r="C5" s="2" t="s">
        <v>24</v>
      </c>
      <c r="D5" s="31">
        <v>41905</v>
      </c>
      <c r="E5" s="38">
        <v>1630</v>
      </c>
      <c r="F5" s="38" t="s">
        <v>156</v>
      </c>
      <c r="G5" s="20">
        <v>0</v>
      </c>
      <c r="H5" s="2">
        <v>12.5</v>
      </c>
      <c r="I5" s="20">
        <v>0.8</v>
      </c>
      <c r="J5" s="2" t="s">
        <v>51</v>
      </c>
      <c r="K5" s="20" t="s">
        <v>19</v>
      </c>
      <c r="L5" s="20" t="s">
        <v>19</v>
      </c>
      <c r="M5" s="2">
        <v>1</v>
      </c>
      <c r="N5" s="2" t="s">
        <v>19</v>
      </c>
      <c r="O5" s="2" t="s">
        <v>19</v>
      </c>
      <c r="P5" s="2" t="s">
        <v>24</v>
      </c>
      <c r="Q5" s="2" t="s">
        <v>24</v>
      </c>
      <c r="R5" s="1" t="s">
        <v>33</v>
      </c>
      <c r="S5" s="2" t="s">
        <v>24</v>
      </c>
      <c r="T5" s="1" t="s">
        <v>255</v>
      </c>
      <c r="U5" s="1">
        <v>20150130</v>
      </c>
      <c r="V5" s="1" t="s">
        <v>256</v>
      </c>
      <c r="W5" s="1">
        <v>20150130</v>
      </c>
    </row>
    <row r="6" spans="1:23" x14ac:dyDescent="0.2">
      <c r="A6" s="3" t="s">
        <v>5</v>
      </c>
      <c r="B6" s="2" t="s">
        <v>31</v>
      </c>
      <c r="C6" s="2" t="s">
        <v>24</v>
      </c>
      <c r="D6" s="31">
        <v>41905</v>
      </c>
      <c r="E6" s="38">
        <v>1700</v>
      </c>
      <c r="F6" s="38" t="s">
        <v>156</v>
      </c>
      <c r="G6" s="20">
        <v>0</v>
      </c>
      <c r="H6" s="2">
        <v>11.5</v>
      </c>
      <c r="I6" s="20">
        <v>1.2</v>
      </c>
      <c r="J6" s="2" t="s">
        <v>51</v>
      </c>
      <c r="K6" s="20" t="s">
        <v>19</v>
      </c>
      <c r="L6" s="20" t="s">
        <v>19</v>
      </c>
      <c r="M6" s="2">
        <v>1</v>
      </c>
      <c r="N6" s="2" t="s">
        <v>19</v>
      </c>
      <c r="O6" s="2" t="s">
        <v>19</v>
      </c>
      <c r="P6" s="2" t="s">
        <v>24</v>
      </c>
      <c r="Q6" s="2" t="s">
        <v>24</v>
      </c>
      <c r="R6" s="1" t="s">
        <v>33</v>
      </c>
      <c r="S6" s="2" t="s">
        <v>24</v>
      </c>
      <c r="T6" s="1" t="s">
        <v>255</v>
      </c>
      <c r="U6" s="1">
        <v>20150130</v>
      </c>
      <c r="V6" s="1" t="s">
        <v>256</v>
      </c>
      <c r="W6" s="1">
        <v>20150130</v>
      </c>
    </row>
    <row r="7" spans="1:23" x14ac:dyDescent="0.2">
      <c r="A7" s="3" t="s">
        <v>10</v>
      </c>
      <c r="B7" s="2" t="s">
        <v>37</v>
      </c>
      <c r="C7" s="2" t="s">
        <v>24</v>
      </c>
      <c r="D7" s="31">
        <v>41906</v>
      </c>
      <c r="E7" s="38" t="s">
        <v>38</v>
      </c>
      <c r="F7" s="38" t="s">
        <v>155</v>
      </c>
      <c r="G7" s="20" t="s">
        <v>39</v>
      </c>
      <c r="H7" s="2" t="s">
        <v>19</v>
      </c>
      <c r="I7" s="20" t="s">
        <v>19</v>
      </c>
      <c r="J7" s="2" t="s">
        <v>51</v>
      </c>
      <c r="K7" s="20">
        <v>7</v>
      </c>
      <c r="L7" s="20">
        <v>4</v>
      </c>
      <c r="M7" s="2">
        <v>1</v>
      </c>
      <c r="N7" s="2" t="s">
        <v>19</v>
      </c>
      <c r="O7" s="2" t="s">
        <v>19</v>
      </c>
      <c r="P7" s="2" t="s">
        <v>24</v>
      </c>
      <c r="Q7" s="2" t="s">
        <v>24</v>
      </c>
      <c r="R7" s="1" t="s">
        <v>56</v>
      </c>
      <c r="S7" s="2" t="s">
        <v>21</v>
      </c>
      <c r="T7" s="1" t="s">
        <v>255</v>
      </c>
      <c r="U7" s="1">
        <v>20150130</v>
      </c>
      <c r="V7" s="1" t="s">
        <v>256</v>
      </c>
      <c r="W7" s="1">
        <v>20150130</v>
      </c>
    </row>
    <row r="8" spans="1:23" x14ac:dyDescent="0.2">
      <c r="A8" s="3" t="s">
        <v>10</v>
      </c>
      <c r="B8" s="2" t="s">
        <v>34</v>
      </c>
      <c r="C8" s="2" t="s">
        <v>24</v>
      </c>
      <c r="D8" s="31">
        <v>41906</v>
      </c>
      <c r="E8" s="38" t="s">
        <v>36</v>
      </c>
      <c r="F8" s="38" t="s">
        <v>155</v>
      </c>
      <c r="G8" s="20" t="s">
        <v>35</v>
      </c>
      <c r="H8" s="2" t="s">
        <v>19</v>
      </c>
      <c r="I8" s="20" t="s">
        <v>19</v>
      </c>
      <c r="J8" s="2" t="s">
        <v>51</v>
      </c>
      <c r="K8" s="20">
        <v>4</v>
      </c>
      <c r="L8" s="20">
        <v>4</v>
      </c>
      <c r="M8" s="2">
        <v>1</v>
      </c>
      <c r="N8" s="2" t="s">
        <v>19</v>
      </c>
      <c r="O8" s="2" t="s">
        <v>19</v>
      </c>
      <c r="P8" s="2" t="s">
        <v>24</v>
      </c>
      <c r="Q8" s="2" t="s">
        <v>24</v>
      </c>
      <c r="R8" s="1" t="s">
        <v>57</v>
      </c>
      <c r="S8" s="2" t="s">
        <v>21</v>
      </c>
      <c r="T8" s="1" t="s">
        <v>255</v>
      </c>
      <c r="U8" s="1">
        <v>20150130</v>
      </c>
      <c r="V8" s="1" t="s">
        <v>256</v>
      </c>
      <c r="W8" s="1">
        <v>20150130</v>
      </c>
    </row>
    <row r="9" spans="1:23" x14ac:dyDescent="0.2">
      <c r="A9" s="3" t="s">
        <v>10</v>
      </c>
      <c r="B9" s="2" t="s">
        <v>11</v>
      </c>
      <c r="C9" s="2" t="s">
        <v>24</v>
      </c>
      <c r="D9" s="31">
        <v>41906</v>
      </c>
      <c r="E9" s="38" t="s">
        <v>67</v>
      </c>
      <c r="F9" s="38" t="s">
        <v>155</v>
      </c>
      <c r="G9" s="20">
        <v>0.22956569999999998</v>
      </c>
      <c r="H9" s="2">
        <v>4.5999999999999996</v>
      </c>
      <c r="I9" s="20">
        <v>0.9</v>
      </c>
      <c r="J9" s="2" t="s">
        <v>51</v>
      </c>
      <c r="K9" s="20">
        <v>7</v>
      </c>
      <c r="L9" s="20" t="s">
        <v>19</v>
      </c>
      <c r="M9" s="2" t="s">
        <v>19</v>
      </c>
      <c r="N9" s="2" t="s">
        <v>19</v>
      </c>
      <c r="O9" s="2" t="s">
        <v>19</v>
      </c>
      <c r="P9" s="25" t="s">
        <v>69</v>
      </c>
      <c r="Q9" s="2" t="s">
        <v>24</v>
      </c>
      <c r="R9" s="1" t="s">
        <v>83</v>
      </c>
      <c r="S9" s="2" t="s">
        <v>21</v>
      </c>
      <c r="T9" s="1" t="s">
        <v>255</v>
      </c>
      <c r="U9" s="1">
        <v>20150130</v>
      </c>
      <c r="V9" s="1" t="s">
        <v>256</v>
      </c>
      <c r="W9" s="1">
        <v>20150130</v>
      </c>
    </row>
    <row r="10" spans="1:23" x14ac:dyDescent="0.2">
      <c r="A10" s="3" t="s">
        <v>10</v>
      </c>
      <c r="B10" s="2" t="s">
        <v>82</v>
      </c>
      <c r="C10" s="2" t="s">
        <v>24</v>
      </c>
      <c r="D10" s="31">
        <v>41906</v>
      </c>
      <c r="E10" s="38" t="s">
        <v>77</v>
      </c>
      <c r="F10" s="38" t="s">
        <v>155</v>
      </c>
      <c r="G10" s="20">
        <v>0.89642329999999981</v>
      </c>
      <c r="H10" s="2">
        <v>10.4</v>
      </c>
      <c r="I10" s="20">
        <v>0.18</v>
      </c>
      <c r="J10" s="2" t="s">
        <v>51</v>
      </c>
      <c r="K10" s="20" t="s">
        <v>19</v>
      </c>
      <c r="L10" s="20" t="s">
        <v>19</v>
      </c>
      <c r="M10" s="2" t="s">
        <v>19</v>
      </c>
      <c r="N10" s="2" t="s">
        <v>19</v>
      </c>
      <c r="O10" s="2" t="s">
        <v>19</v>
      </c>
      <c r="P10" s="2" t="s">
        <v>24</v>
      </c>
      <c r="Q10" s="2" t="s">
        <v>24</v>
      </c>
      <c r="R10" s="1" t="s">
        <v>81</v>
      </c>
      <c r="S10" s="2" t="s">
        <v>21</v>
      </c>
      <c r="T10" s="1" t="s">
        <v>255</v>
      </c>
      <c r="U10" s="1">
        <v>20150130</v>
      </c>
      <c r="V10" s="1" t="s">
        <v>256</v>
      </c>
      <c r="W10" s="1">
        <v>20150130</v>
      </c>
    </row>
    <row r="11" spans="1:23" x14ac:dyDescent="0.2">
      <c r="A11" s="3" t="s">
        <v>10</v>
      </c>
      <c r="B11" s="2" t="s">
        <v>12</v>
      </c>
      <c r="C11" s="2" t="s">
        <v>24</v>
      </c>
      <c r="D11" s="31">
        <v>41906</v>
      </c>
      <c r="E11" s="38" t="s">
        <v>79</v>
      </c>
      <c r="F11" s="38" t="s">
        <v>155</v>
      </c>
      <c r="G11" s="20">
        <v>1.5</v>
      </c>
      <c r="H11" s="2" t="s">
        <v>19</v>
      </c>
      <c r="I11" s="2" t="s">
        <v>19</v>
      </c>
      <c r="J11" s="2" t="s">
        <v>75</v>
      </c>
      <c r="K11" s="20">
        <v>5</v>
      </c>
      <c r="L11" s="20">
        <v>5</v>
      </c>
      <c r="M11" s="2" t="s">
        <v>19</v>
      </c>
      <c r="N11" s="2" t="s">
        <v>19</v>
      </c>
      <c r="O11" s="2" t="s">
        <v>19</v>
      </c>
      <c r="P11" s="2" t="s">
        <v>24</v>
      </c>
      <c r="Q11" s="2" t="s">
        <v>24</v>
      </c>
      <c r="R11" s="1" t="s">
        <v>76</v>
      </c>
      <c r="S11" s="2" t="s">
        <v>21</v>
      </c>
      <c r="T11" s="1" t="s">
        <v>255</v>
      </c>
      <c r="U11" s="1">
        <v>20150130</v>
      </c>
      <c r="V11" s="1" t="s">
        <v>256</v>
      </c>
      <c r="W11" s="1">
        <v>20150130</v>
      </c>
    </row>
    <row r="12" spans="1:23" x14ac:dyDescent="0.2">
      <c r="A12" s="3" t="s">
        <v>10</v>
      </c>
      <c r="B12" s="2" t="s">
        <v>13</v>
      </c>
      <c r="C12" s="2" t="s">
        <v>24</v>
      </c>
      <c r="D12" s="31">
        <v>41906</v>
      </c>
      <c r="E12" s="2" t="s">
        <v>19</v>
      </c>
      <c r="F12" s="38" t="s">
        <v>155</v>
      </c>
      <c r="G12" s="20">
        <v>0</v>
      </c>
      <c r="H12" s="2" t="s">
        <v>24</v>
      </c>
      <c r="I12" s="2" t="s">
        <v>24</v>
      </c>
      <c r="J12" s="2" t="s">
        <v>51</v>
      </c>
      <c r="K12" s="2" t="s">
        <v>24</v>
      </c>
      <c r="L12" s="2" t="s">
        <v>24</v>
      </c>
      <c r="M12" s="2" t="s">
        <v>19</v>
      </c>
      <c r="N12" s="2" t="s">
        <v>19</v>
      </c>
      <c r="O12" s="2" t="s">
        <v>19</v>
      </c>
      <c r="P12" s="2" t="s">
        <v>24</v>
      </c>
      <c r="Q12" s="2" t="s">
        <v>24</v>
      </c>
      <c r="S12" s="2" t="s">
        <v>21</v>
      </c>
      <c r="T12" s="1" t="s">
        <v>255</v>
      </c>
      <c r="U12" s="1">
        <v>20150130</v>
      </c>
      <c r="V12" s="1" t="s">
        <v>256</v>
      </c>
      <c r="W12" s="1">
        <v>20150130</v>
      </c>
    </row>
    <row r="13" spans="1:23" x14ac:dyDescent="0.2">
      <c r="A13" s="3" t="s">
        <v>10</v>
      </c>
      <c r="B13" s="2" t="s">
        <v>14</v>
      </c>
      <c r="C13" s="2" t="s">
        <v>24</v>
      </c>
      <c r="D13" s="31">
        <v>41906</v>
      </c>
      <c r="E13" s="2" t="s">
        <v>19</v>
      </c>
      <c r="F13" s="38" t="s">
        <v>155</v>
      </c>
      <c r="G13" s="20">
        <v>1.5</v>
      </c>
      <c r="H13" s="2" t="s">
        <v>19</v>
      </c>
      <c r="I13" s="2" t="s">
        <v>19</v>
      </c>
      <c r="J13" s="2" t="s">
        <v>75</v>
      </c>
      <c r="K13" s="2" t="s">
        <v>19</v>
      </c>
      <c r="L13" s="2" t="s">
        <v>19</v>
      </c>
      <c r="M13" s="2" t="s">
        <v>19</v>
      </c>
      <c r="N13" s="2" t="s">
        <v>19</v>
      </c>
      <c r="O13" s="2" t="s">
        <v>19</v>
      </c>
      <c r="P13" s="2" t="s">
        <v>24</v>
      </c>
      <c r="Q13" s="2" t="s">
        <v>24</v>
      </c>
      <c r="R13" s="1" t="s">
        <v>76</v>
      </c>
      <c r="S13" s="2" t="s">
        <v>21</v>
      </c>
      <c r="T13" s="1" t="s">
        <v>255</v>
      </c>
      <c r="U13" s="1">
        <v>20150130</v>
      </c>
      <c r="V13" s="1" t="s">
        <v>256</v>
      </c>
      <c r="W13" s="1">
        <v>20150130</v>
      </c>
    </row>
    <row r="14" spans="1:23" x14ac:dyDescent="0.2">
      <c r="A14" s="3" t="s">
        <v>15</v>
      </c>
      <c r="B14" s="39" t="s">
        <v>85</v>
      </c>
      <c r="C14" s="1" t="s">
        <v>101</v>
      </c>
      <c r="D14" s="31">
        <v>41906</v>
      </c>
      <c r="E14" s="2">
        <v>1500</v>
      </c>
      <c r="F14" s="38" t="s">
        <v>155</v>
      </c>
      <c r="G14" s="20">
        <v>0.24929270000000001</v>
      </c>
      <c r="H14" s="2">
        <v>2.7</v>
      </c>
      <c r="I14" s="20">
        <v>0.2</v>
      </c>
      <c r="J14" s="2" t="s">
        <v>51</v>
      </c>
      <c r="K14" s="21">
        <v>6</v>
      </c>
      <c r="L14" s="2" t="s">
        <v>19</v>
      </c>
      <c r="M14" s="2" t="s">
        <v>19</v>
      </c>
      <c r="N14" s="2" t="s">
        <v>19</v>
      </c>
      <c r="O14" s="2" t="s">
        <v>19</v>
      </c>
      <c r="P14" s="25" t="s">
        <v>69</v>
      </c>
      <c r="Q14" s="2" t="s">
        <v>24</v>
      </c>
      <c r="R14" s="1" t="s">
        <v>150</v>
      </c>
      <c r="S14" s="2" t="s">
        <v>21</v>
      </c>
      <c r="T14" s="1" t="s">
        <v>255</v>
      </c>
      <c r="U14" s="1">
        <v>20150130</v>
      </c>
      <c r="V14" s="1" t="s">
        <v>256</v>
      </c>
      <c r="W14" s="1">
        <v>20150130</v>
      </c>
    </row>
    <row r="15" spans="1:23" x14ac:dyDescent="0.2">
      <c r="A15" s="3" t="s">
        <v>15</v>
      </c>
      <c r="B15" s="2" t="s">
        <v>16</v>
      </c>
      <c r="C15" s="1" t="s">
        <v>90</v>
      </c>
      <c r="D15" s="31">
        <v>41906</v>
      </c>
      <c r="E15" s="27" t="s">
        <v>88</v>
      </c>
      <c r="F15" s="38" t="s">
        <v>155</v>
      </c>
      <c r="G15" s="20">
        <v>0.37222935000000007</v>
      </c>
      <c r="H15" s="2">
        <v>6.3</v>
      </c>
      <c r="I15" s="20">
        <v>0.11</v>
      </c>
      <c r="J15" s="2" t="s">
        <v>51</v>
      </c>
      <c r="K15" s="20" t="s">
        <v>19</v>
      </c>
      <c r="L15" s="20" t="s">
        <v>19</v>
      </c>
      <c r="M15" s="2" t="s">
        <v>19</v>
      </c>
      <c r="N15" s="2" t="s">
        <v>19</v>
      </c>
      <c r="O15" s="2" t="s">
        <v>19</v>
      </c>
      <c r="P15" s="25" t="s">
        <v>69</v>
      </c>
      <c r="Q15" s="2" t="s">
        <v>24</v>
      </c>
      <c r="R15" s="1" t="s">
        <v>87</v>
      </c>
      <c r="S15" s="2" t="s">
        <v>21</v>
      </c>
      <c r="T15" s="1" t="s">
        <v>255</v>
      </c>
      <c r="U15" s="1">
        <v>20150130</v>
      </c>
      <c r="V15" s="1" t="s">
        <v>256</v>
      </c>
      <c r="W15" s="1">
        <v>20150130</v>
      </c>
    </row>
    <row r="16" spans="1:23" x14ac:dyDescent="0.2">
      <c r="A16" s="3" t="s">
        <v>15</v>
      </c>
      <c r="B16" s="2" t="s">
        <v>17</v>
      </c>
      <c r="C16" s="1" t="s">
        <v>90</v>
      </c>
      <c r="D16" s="31">
        <v>41906</v>
      </c>
      <c r="E16" s="27" t="s">
        <v>91</v>
      </c>
      <c r="F16" s="38" t="s">
        <v>155</v>
      </c>
      <c r="G16" s="20">
        <v>1.1600998</v>
      </c>
      <c r="H16" s="2">
        <v>13.4</v>
      </c>
      <c r="I16" s="20">
        <v>0.2</v>
      </c>
      <c r="J16" s="2" t="s">
        <v>51</v>
      </c>
      <c r="K16" s="20" t="s">
        <v>19</v>
      </c>
      <c r="L16" s="20" t="s">
        <v>19</v>
      </c>
      <c r="M16" s="2" t="s">
        <v>19</v>
      </c>
      <c r="N16" s="2" t="s">
        <v>19</v>
      </c>
      <c r="O16" s="2" t="s">
        <v>19</v>
      </c>
      <c r="P16" s="25" t="s">
        <v>69</v>
      </c>
      <c r="Q16" s="2" t="s">
        <v>24</v>
      </c>
      <c r="R16" s="1" t="s">
        <v>93</v>
      </c>
      <c r="S16" s="2" t="s">
        <v>21</v>
      </c>
      <c r="T16" s="1" t="s">
        <v>255</v>
      </c>
      <c r="U16" s="1">
        <v>20150130</v>
      </c>
      <c r="V16" s="1" t="s">
        <v>256</v>
      </c>
      <c r="W16" s="1">
        <v>20150130</v>
      </c>
    </row>
    <row r="17" spans="1:23" x14ac:dyDescent="0.2">
      <c r="A17" s="3" t="s">
        <v>15</v>
      </c>
      <c r="B17" s="2" t="s">
        <v>18</v>
      </c>
      <c r="C17" s="1" t="s">
        <v>90</v>
      </c>
      <c r="D17" s="31">
        <v>41906</v>
      </c>
      <c r="E17" s="27" t="s">
        <v>92</v>
      </c>
      <c r="F17" s="38" t="s">
        <v>155</v>
      </c>
      <c r="G17" s="20">
        <v>0.61989689999999986</v>
      </c>
      <c r="H17" s="2">
        <v>6.2</v>
      </c>
      <c r="I17" s="20">
        <v>0.19</v>
      </c>
      <c r="J17" s="2" t="s">
        <v>51</v>
      </c>
      <c r="K17" s="20" t="s">
        <v>19</v>
      </c>
      <c r="L17" s="20" t="s">
        <v>19</v>
      </c>
      <c r="M17" s="2" t="s">
        <v>19</v>
      </c>
      <c r="N17" s="2" t="s">
        <v>19</v>
      </c>
      <c r="O17" s="2" t="s">
        <v>19</v>
      </c>
      <c r="P17" s="25" t="s">
        <v>69</v>
      </c>
      <c r="Q17" s="2" t="s">
        <v>24</v>
      </c>
      <c r="R17" s="1" t="s">
        <v>94</v>
      </c>
      <c r="S17" s="2" t="s">
        <v>21</v>
      </c>
      <c r="T17" s="1" t="s">
        <v>255</v>
      </c>
      <c r="U17" s="1">
        <v>20150130</v>
      </c>
      <c r="V17" s="1" t="s">
        <v>256</v>
      </c>
      <c r="W17" s="1">
        <v>20150130</v>
      </c>
    </row>
    <row r="18" spans="1:23" x14ac:dyDescent="0.2">
      <c r="A18" s="3" t="s">
        <v>15</v>
      </c>
      <c r="B18" s="2" t="s">
        <v>98</v>
      </c>
      <c r="C18" s="1" t="s">
        <v>100</v>
      </c>
      <c r="D18" s="31">
        <v>41906</v>
      </c>
      <c r="E18" s="27" t="s">
        <v>99</v>
      </c>
      <c r="F18" s="38" t="s">
        <v>155</v>
      </c>
      <c r="G18" s="20">
        <v>1.5562735749999999</v>
      </c>
      <c r="H18" s="2">
        <v>10.199999999999999</v>
      </c>
      <c r="I18" s="2">
        <v>0.18</v>
      </c>
      <c r="J18" s="2" t="s">
        <v>51</v>
      </c>
      <c r="K18" s="20" t="s">
        <v>19</v>
      </c>
      <c r="L18" s="20" t="s">
        <v>19</v>
      </c>
      <c r="M18" s="2" t="s">
        <v>19</v>
      </c>
      <c r="N18" s="2" t="s">
        <v>19</v>
      </c>
      <c r="O18" s="2" t="s">
        <v>19</v>
      </c>
      <c r="P18" s="25" t="s">
        <v>69</v>
      </c>
      <c r="Q18" s="2" t="s">
        <v>24</v>
      </c>
      <c r="R18" s="1" t="s">
        <v>102</v>
      </c>
      <c r="S18" s="2" t="s">
        <v>21</v>
      </c>
      <c r="T18" s="1" t="s">
        <v>255</v>
      </c>
      <c r="U18" s="1">
        <v>20150130</v>
      </c>
      <c r="V18" s="1" t="s">
        <v>256</v>
      </c>
      <c r="W18" s="1">
        <v>20150130</v>
      </c>
    </row>
    <row r="19" spans="1:23" x14ac:dyDescent="0.2">
      <c r="A19" s="3" t="s">
        <v>15</v>
      </c>
      <c r="B19" s="2" t="s">
        <v>103</v>
      </c>
      <c r="C19" s="1" t="s">
        <v>100</v>
      </c>
      <c r="D19" s="31">
        <v>41906</v>
      </c>
      <c r="E19" s="27" t="s">
        <v>104</v>
      </c>
      <c r="F19" s="38" t="s">
        <v>155</v>
      </c>
      <c r="G19" s="20">
        <v>1.6512202999999999</v>
      </c>
      <c r="H19" s="2">
        <v>11.8</v>
      </c>
      <c r="I19" s="2">
        <v>0.33</v>
      </c>
      <c r="J19" s="2" t="s">
        <v>51</v>
      </c>
      <c r="K19" s="20">
        <v>5</v>
      </c>
      <c r="L19" s="20" t="s">
        <v>19</v>
      </c>
      <c r="M19" s="2" t="s">
        <v>19</v>
      </c>
      <c r="N19" s="2" t="s">
        <v>19</v>
      </c>
      <c r="O19" s="2" t="s">
        <v>19</v>
      </c>
      <c r="P19" s="25" t="s">
        <v>69</v>
      </c>
      <c r="Q19" s="2" t="s">
        <v>24</v>
      </c>
      <c r="R19" s="1" t="s">
        <v>105</v>
      </c>
      <c r="S19" s="2" t="s">
        <v>21</v>
      </c>
      <c r="T19" s="1" t="s">
        <v>255</v>
      </c>
      <c r="U19" s="1">
        <v>20150130</v>
      </c>
      <c r="V19" s="1" t="s">
        <v>256</v>
      </c>
      <c r="W19" s="1">
        <v>20150130</v>
      </c>
    </row>
    <row r="20" spans="1:23" x14ac:dyDescent="0.2">
      <c r="A20" s="3" t="s">
        <v>140</v>
      </c>
      <c r="B20" s="2" t="s">
        <v>151</v>
      </c>
      <c r="C20" s="2" t="s">
        <v>24</v>
      </c>
      <c r="D20" s="31">
        <v>41907</v>
      </c>
      <c r="E20" s="38" t="s">
        <v>149</v>
      </c>
      <c r="F20" s="38" t="s">
        <v>156</v>
      </c>
      <c r="G20" s="21">
        <v>0.51432365000000024</v>
      </c>
      <c r="H20" s="2">
        <v>3</v>
      </c>
      <c r="I20" s="20">
        <v>0.2</v>
      </c>
      <c r="J20" s="2" t="s">
        <v>51</v>
      </c>
      <c r="K20" s="20">
        <v>8</v>
      </c>
      <c r="L20" s="20" t="s">
        <v>19</v>
      </c>
      <c r="M20" s="20" t="s">
        <v>19</v>
      </c>
      <c r="N20" s="20" t="s">
        <v>19</v>
      </c>
      <c r="O20" s="20" t="s">
        <v>19</v>
      </c>
      <c r="P20" s="2" t="s">
        <v>24</v>
      </c>
      <c r="Q20" s="2" t="s">
        <v>24</v>
      </c>
      <c r="R20" s="1" t="s">
        <v>161</v>
      </c>
      <c r="S20" s="3" t="s">
        <v>108</v>
      </c>
      <c r="T20" s="1" t="s">
        <v>255</v>
      </c>
      <c r="U20" s="1">
        <v>20150130</v>
      </c>
      <c r="V20" s="1" t="s">
        <v>256</v>
      </c>
      <c r="W20" s="1">
        <v>20150130</v>
      </c>
    </row>
    <row r="21" spans="1:23" x14ac:dyDescent="0.2">
      <c r="A21" s="105" t="s">
        <v>140</v>
      </c>
      <c r="B21" s="2" t="s">
        <v>152</v>
      </c>
      <c r="C21" s="2" t="s">
        <v>24</v>
      </c>
      <c r="D21" s="86">
        <v>41907</v>
      </c>
      <c r="E21" s="38" t="s">
        <v>149</v>
      </c>
      <c r="F21" s="38" t="s">
        <v>156</v>
      </c>
      <c r="G21" s="21">
        <v>0.51432365000000024</v>
      </c>
      <c r="H21" s="2">
        <v>22.5</v>
      </c>
      <c r="I21" s="20">
        <v>0.5</v>
      </c>
      <c r="J21" s="2" t="s">
        <v>51</v>
      </c>
      <c r="K21" s="20">
        <v>8</v>
      </c>
      <c r="L21" s="20" t="s">
        <v>19</v>
      </c>
      <c r="M21" s="20" t="s">
        <v>19</v>
      </c>
      <c r="N21" s="20" t="s">
        <v>19</v>
      </c>
      <c r="O21" s="20" t="s">
        <v>19</v>
      </c>
      <c r="P21" s="2" t="s">
        <v>24</v>
      </c>
      <c r="Q21" s="2" t="s">
        <v>24</v>
      </c>
      <c r="R21" s="1" t="s">
        <v>160</v>
      </c>
      <c r="S21" s="3" t="s">
        <v>108</v>
      </c>
      <c r="T21" s="1" t="s">
        <v>255</v>
      </c>
      <c r="U21" s="1">
        <v>20150130</v>
      </c>
      <c r="V21" s="1" t="s">
        <v>256</v>
      </c>
      <c r="W21" s="1">
        <v>20150130</v>
      </c>
    </row>
    <row r="22" spans="1:23" x14ac:dyDescent="0.2">
      <c r="A22" s="105" t="s">
        <v>140</v>
      </c>
      <c r="B22" s="2" t="s">
        <v>153</v>
      </c>
      <c r="C22" s="2" t="s">
        <v>24</v>
      </c>
      <c r="D22" s="86">
        <v>41907</v>
      </c>
      <c r="E22" s="38" t="s">
        <v>149</v>
      </c>
      <c r="F22" s="38" t="s">
        <v>156</v>
      </c>
      <c r="G22" s="21">
        <v>0.51432365000000024</v>
      </c>
      <c r="H22" s="2">
        <v>28</v>
      </c>
      <c r="I22" s="20">
        <v>0.6</v>
      </c>
      <c r="J22" s="2" t="s">
        <v>51</v>
      </c>
      <c r="K22" s="20">
        <v>8</v>
      </c>
      <c r="L22" s="20" t="s">
        <v>19</v>
      </c>
      <c r="M22" s="20" t="s">
        <v>19</v>
      </c>
      <c r="N22" s="20" t="s">
        <v>19</v>
      </c>
      <c r="O22" s="20" t="s">
        <v>19</v>
      </c>
      <c r="P22" s="2" t="s">
        <v>24</v>
      </c>
      <c r="Q22" s="2" t="s">
        <v>24</v>
      </c>
      <c r="R22" s="1" t="s">
        <v>162</v>
      </c>
      <c r="S22" s="3" t="s">
        <v>108</v>
      </c>
      <c r="T22" s="1" t="s">
        <v>255</v>
      </c>
      <c r="U22" s="1">
        <v>20150130</v>
      </c>
      <c r="V22" s="1" t="s">
        <v>256</v>
      </c>
      <c r="W22" s="1">
        <v>20150130</v>
      </c>
    </row>
    <row r="23" spans="1:23" x14ac:dyDescent="0.2">
      <c r="A23" s="105" t="s">
        <v>140</v>
      </c>
      <c r="B23" s="2" t="s">
        <v>157</v>
      </c>
      <c r="C23" s="2" t="s">
        <v>24</v>
      </c>
      <c r="D23" s="86">
        <v>41907</v>
      </c>
      <c r="E23" s="38" t="s">
        <v>149</v>
      </c>
      <c r="F23" s="38" t="s">
        <v>156</v>
      </c>
      <c r="G23" s="21">
        <v>0.51432365000000024</v>
      </c>
      <c r="H23" s="2">
        <v>25</v>
      </c>
      <c r="I23" s="20">
        <v>0.3</v>
      </c>
      <c r="J23" s="2" t="s">
        <v>51</v>
      </c>
      <c r="K23" s="20">
        <v>8</v>
      </c>
      <c r="L23" s="20" t="s">
        <v>19</v>
      </c>
      <c r="M23" s="20" t="s">
        <v>19</v>
      </c>
      <c r="N23" s="20" t="s">
        <v>19</v>
      </c>
      <c r="O23" s="20" t="s">
        <v>19</v>
      </c>
      <c r="P23" s="2" t="s">
        <v>24</v>
      </c>
      <c r="Q23" s="2" t="s">
        <v>24</v>
      </c>
      <c r="R23" s="1" t="s">
        <v>163</v>
      </c>
      <c r="S23" s="3" t="s">
        <v>108</v>
      </c>
      <c r="T23" s="1" t="s">
        <v>255</v>
      </c>
      <c r="U23" s="1">
        <v>20150130</v>
      </c>
      <c r="V23" s="1" t="s">
        <v>256</v>
      </c>
      <c r="W23" s="1">
        <v>20150130</v>
      </c>
    </row>
    <row r="24" spans="1:23" x14ac:dyDescent="0.2">
      <c r="A24" s="105" t="s">
        <v>140</v>
      </c>
      <c r="B24" s="2" t="s">
        <v>158</v>
      </c>
      <c r="C24" s="2" t="s">
        <v>24</v>
      </c>
      <c r="D24" s="86">
        <v>41907</v>
      </c>
      <c r="E24" s="38" t="s">
        <v>149</v>
      </c>
      <c r="F24" s="38" t="s">
        <v>156</v>
      </c>
      <c r="G24" s="21">
        <v>0.51432365000000024</v>
      </c>
      <c r="H24" s="2">
        <v>16</v>
      </c>
      <c r="I24" s="20">
        <v>0.5</v>
      </c>
      <c r="J24" s="2" t="s">
        <v>51</v>
      </c>
      <c r="K24" s="20">
        <v>8</v>
      </c>
      <c r="L24" s="20" t="s">
        <v>19</v>
      </c>
      <c r="M24" s="20" t="s">
        <v>19</v>
      </c>
      <c r="N24" s="20" t="s">
        <v>19</v>
      </c>
      <c r="O24" s="20" t="s">
        <v>19</v>
      </c>
      <c r="P24" s="2" t="s">
        <v>24</v>
      </c>
      <c r="Q24" s="2" t="s">
        <v>24</v>
      </c>
      <c r="R24" s="1" t="s">
        <v>164</v>
      </c>
      <c r="S24" s="3" t="s">
        <v>108</v>
      </c>
      <c r="T24" s="1" t="s">
        <v>255</v>
      </c>
      <c r="U24" s="1">
        <v>20150130</v>
      </c>
      <c r="V24" s="1" t="s">
        <v>256</v>
      </c>
      <c r="W24" s="1">
        <v>20150130</v>
      </c>
    </row>
    <row r="25" spans="1:23" x14ac:dyDescent="0.2">
      <c r="A25" s="105" t="s">
        <v>140</v>
      </c>
      <c r="B25" s="2" t="s">
        <v>159</v>
      </c>
      <c r="C25" s="2" t="s">
        <v>24</v>
      </c>
      <c r="D25" s="86">
        <v>41907</v>
      </c>
      <c r="E25" s="38" t="s">
        <v>149</v>
      </c>
      <c r="F25" s="38" t="s">
        <v>156</v>
      </c>
      <c r="G25" s="21">
        <v>0.51432365000000024</v>
      </c>
      <c r="H25" s="2">
        <v>14</v>
      </c>
      <c r="I25" s="20">
        <v>0.5</v>
      </c>
      <c r="J25" s="2" t="s">
        <v>51</v>
      </c>
      <c r="K25" s="20">
        <v>8</v>
      </c>
      <c r="L25" s="20" t="s">
        <v>19</v>
      </c>
      <c r="M25" s="20" t="s">
        <v>19</v>
      </c>
      <c r="N25" s="20" t="s">
        <v>19</v>
      </c>
      <c r="O25" s="20" t="s">
        <v>19</v>
      </c>
      <c r="P25" s="2" t="s">
        <v>24</v>
      </c>
      <c r="Q25" s="2" t="s">
        <v>24</v>
      </c>
      <c r="R25" s="1" t="s">
        <v>165</v>
      </c>
      <c r="S25" s="3" t="s">
        <v>108</v>
      </c>
      <c r="T25" s="1" t="s">
        <v>255</v>
      </c>
      <c r="U25" s="1">
        <v>20150130</v>
      </c>
      <c r="V25" s="1" t="s">
        <v>256</v>
      </c>
      <c r="W25" s="1">
        <v>20150130</v>
      </c>
    </row>
    <row r="26" spans="1:23" x14ac:dyDescent="0.2">
      <c r="A26" s="3" t="s">
        <v>140</v>
      </c>
      <c r="B26" s="2" t="s">
        <v>141</v>
      </c>
      <c r="C26" s="2" t="s">
        <v>24</v>
      </c>
      <c r="D26" s="86">
        <v>41907</v>
      </c>
      <c r="E26" s="38" t="s">
        <v>92</v>
      </c>
      <c r="F26" s="38" t="s">
        <v>155</v>
      </c>
      <c r="G26" s="21">
        <v>0.51432365000000024</v>
      </c>
      <c r="H26" s="2">
        <v>2.4</v>
      </c>
      <c r="I26" s="20">
        <v>0.18</v>
      </c>
      <c r="J26" s="2" t="s">
        <v>51</v>
      </c>
      <c r="K26" s="20">
        <v>8</v>
      </c>
      <c r="L26" s="20" t="s">
        <v>19</v>
      </c>
      <c r="M26" s="20" t="s">
        <v>19</v>
      </c>
      <c r="N26" s="20" t="s">
        <v>19</v>
      </c>
      <c r="O26" s="20" t="s">
        <v>19</v>
      </c>
      <c r="P26" s="25" t="s">
        <v>69</v>
      </c>
      <c r="Q26" s="2" t="s">
        <v>24</v>
      </c>
      <c r="R26" s="1" t="s">
        <v>166</v>
      </c>
      <c r="S26" s="3" t="s">
        <v>108</v>
      </c>
      <c r="T26" s="1" t="s">
        <v>255</v>
      </c>
      <c r="U26" s="1">
        <v>20150130</v>
      </c>
      <c r="V26" s="1" t="s">
        <v>256</v>
      </c>
      <c r="W26" s="1">
        <v>20150130</v>
      </c>
    </row>
    <row r="27" spans="1:23" x14ac:dyDescent="0.2">
      <c r="A27" s="3" t="s">
        <v>140</v>
      </c>
      <c r="B27" s="2" t="s">
        <v>174</v>
      </c>
      <c r="C27" s="2" t="s">
        <v>24</v>
      </c>
      <c r="D27" s="31">
        <v>41908</v>
      </c>
      <c r="E27" s="27" t="s">
        <v>181</v>
      </c>
      <c r="F27" s="38" t="s">
        <v>155</v>
      </c>
      <c r="G27" s="20">
        <v>0.60000000000000009</v>
      </c>
      <c r="H27" s="2">
        <v>20.5</v>
      </c>
      <c r="I27" s="20">
        <v>0.23</v>
      </c>
      <c r="J27" s="2" t="s">
        <v>75</v>
      </c>
      <c r="K27" s="20">
        <v>2.5</v>
      </c>
      <c r="L27" s="20">
        <v>2.5</v>
      </c>
      <c r="M27" s="20" t="s">
        <v>19</v>
      </c>
      <c r="N27" s="20" t="s">
        <v>19</v>
      </c>
      <c r="O27" s="20" t="s">
        <v>19</v>
      </c>
      <c r="P27" s="2" t="s">
        <v>23</v>
      </c>
      <c r="Q27" s="2" t="s">
        <v>24</v>
      </c>
      <c r="R27" s="1" t="s">
        <v>182</v>
      </c>
      <c r="S27" s="3" t="s">
        <v>178</v>
      </c>
      <c r="T27" s="1" t="s">
        <v>255</v>
      </c>
      <c r="U27" s="1">
        <v>20150130</v>
      </c>
      <c r="V27" s="1" t="s">
        <v>256</v>
      </c>
      <c r="W27" s="1">
        <v>20150130</v>
      </c>
    </row>
    <row r="28" spans="1:23" x14ac:dyDescent="0.2">
      <c r="A28" s="3" t="s">
        <v>140</v>
      </c>
      <c r="B28" s="2" t="s">
        <v>11</v>
      </c>
      <c r="C28" s="1" t="s">
        <v>183</v>
      </c>
      <c r="D28" s="31">
        <v>41908</v>
      </c>
      <c r="E28" s="38" t="s">
        <v>19</v>
      </c>
      <c r="F28" s="38" t="s">
        <v>155</v>
      </c>
      <c r="G28" s="20">
        <v>0</v>
      </c>
      <c r="H28" s="2" t="s">
        <v>19</v>
      </c>
      <c r="I28" s="20" t="s">
        <v>19</v>
      </c>
      <c r="J28" s="2" t="s">
        <v>51</v>
      </c>
      <c r="K28" s="20">
        <v>4.7</v>
      </c>
      <c r="L28" s="20">
        <v>2.5</v>
      </c>
      <c r="M28" s="20" t="s">
        <v>19</v>
      </c>
      <c r="N28" s="20" t="s">
        <v>19</v>
      </c>
      <c r="O28" s="20" t="s">
        <v>19</v>
      </c>
      <c r="P28" s="2" t="s">
        <v>24</v>
      </c>
      <c r="Q28" s="1" t="s">
        <v>177</v>
      </c>
      <c r="R28" s="1" t="s">
        <v>184</v>
      </c>
      <c r="S28" s="3" t="s">
        <v>178</v>
      </c>
      <c r="T28" s="1" t="s">
        <v>255</v>
      </c>
      <c r="U28" s="1">
        <v>20150130</v>
      </c>
      <c r="V28" s="1" t="s">
        <v>256</v>
      </c>
      <c r="W28" s="1">
        <v>20150130</v>
      </c>
    </row>
    <row r="29" spans="1:23" x14ac:dyDescent="0.2">
      <c r="A29" s="3" t="s">
        <v>140</v>
      </c>
      <c r="B29" s="2" t="s">
        <v>185</v>
      </c>
      <c r="C29" s="2" t="s">
        <v>24</v>
      </c>
      <c r="D29" s="31">
        <v>41908</v>
      </c>
      <c r="E29" s="38" t="s">
        <v>186</v>
      </c>
      <c r="F29" s="38" t="s">
        <v>155</v>
      </c>
      <c r="G29" s="20">
        <v>1.9600000000000004</v>
      </c>
      <c r="H29" s="2">
        <v>12</v>
      </c>
      <c r="I29" s="20">
        <v>0.2</v>
      </c>
      <c r="J29" s="2" t="s">
        <v>75</v>
      </c>
      <c r="K29" s="20">
        <v>4.4000000000000004</v>
      </c>
      <c r="L29" s="20" t="s">
        <v>19</v>
      </c>
      <c r="M29" s="20" t="s">
        <v>19</v>
      </c>
      <c r="N29" s="20" t="s">
        <v>19</v>
      </c>
      <c r="O29" s="20" t="s">
        <v>19</v>
      </c>
      <c r="P29" s="2" t="s">
        <v>23</v>
      </c>
      <c r="Q29" s="1" t="s">
        <v>188</v>
      </c>
      <c r="R29" s="1" t="s">
        <v>204</v>
      </c>
      <c r="S29" s="3" t="s">
        <v>178</v>
      </c>
      <c r="T29" s="1" t="s">
        <v>255</v>
      </c>
      <c r="U29" s="1">
        <v>20150130</v>
      </c>
      <c r="V29" s="1" t="s">
        <v>256</v>
      </c>
      <c r="W29" s="1">
        <v>20150130</v>
      </c>
    </row>
    <row r="30" spans="1:23" x14ac:dyDescent="0.2">
      <c r="A30" s="3" t="s">
        <v>189</v>
      </c>
      <c r="B30" s="2" t="s">
        <v>190</v>
      </c>
      <c r="C30" s="2" t="s">
        <v>24</v>
      </c>
      <c r="D30" s="31">
        <v>41909</v>
      </c>
      <c r="E30" s="38" t="s">
        <v>191</v>
      </c>
      <c r="F30" s="38" t="s">
        <v>155</v>
      </c>
      <c r="G30" s="20">
        <v>7.0000000000000007E-2</v>
      </c>
      <c r="H30" s="2">
        <v>5</v>
      </c>
      <c r="I30" s="20">
        <v>0.08</v>
      </c>
      <c r="J30" s="2" t="s">
        <v>51</v>
      </c>
      <c r="K30" s="20" t="s">
        <v>19</v>
      </c>
      <c r="L30" s="20">
        <v>5</v>
      </c>
      <c r="M30" s="20" t="s">
        <v>19</v>
      </c>
      <c r="N30" s="20" t="s">
        <v>19</v>
      </c>
      <c r="O30" s="20" t="s">
        <v>19</v>
      </c>
      <c r="P30" s="2" t="s">
        <v>23</v>
      </c>
      <c r="Q30" s="1" t="s">
        <v>201</v>
      </c>
      <c r="R30" s="1" t="s">
        <v>235</v>
      </c>
      <c r="S30" s="3" t="s">
        <v>22</v>
      </c>
      <c r="T30" s="1" t="s">
        <v>255</v>
      </c>
      <c r="U30" s="1">
        <v>20150130</v>
      </c>
      <c r="V30" s="1" t="s">
        <v>256</v>
      </c>
      <c r="W30" s="1">
        <v>20150130</v>
      </c>
    </row>
    <row r="31" spans="1:23" x14ac:dyDescent="0.2">
      <c r="D31" s="31"/>
      <c r="E31" s="38"/>
      <c r="F31" s="38"/>
      <c r="G31" s="20"/>
      <c r="H31" s="2"/>
      <c r="I31" s="20"/>
      <c r="J31" s="2"/>
      <c r="K31" s="20"/>
      <c r="L31" s="20"/>
      <c r="M31" s="2"/>
    </row>
    <row r="32" spans="1:23" x14ac:dyDescent="0.2">
      <c r="D32" s="31"/>
      <c r="E32" s="38"/>
      <c r="F32" s="38"/>
      <c r="G32" s="20"/>
      <c r="H32" s="2"/>
      <c r="I32" s="20"/>
      <c r="J32" s="2"/>
      <c r="K32" s="20"/>
      <c r="L32" s="20"/>
      <c r="M32" s="2"/>
    </row>
    <row r="33" spans="4:13" x14ac:dyDescent="0.2">
      <c r="D33" s="31"/>
      <c r="G33" s="20"/>
      <c r="H33" s="2"/>
      <c r="I33" s="20"/>
      <c r="J33" s="2"/>
      <c r="K33" s="20"/>
      <c r="L33" s="20"/>
      <c r="M33" s="2"/>
    </row>
    <row r="34" spans="4:13" x14ac:dyDescent="0.2">
      <c r="D34" s="31"/>
      <c r="G34" s="20"/>
      <c r="H34" s="2"/>
      <c r="I34" s="20"/>
      <c r="J34" s="2"/>
      <c r="K34" s="20"/>
      <c r="L34" s="20"/>
      <c r="M34" s="2"/>
    </row>
    <row r="35" spans="4:13" x14ac:dyDescent="0.2">
      <c r="G35" s="20"/>
      <c r="H35" s="2"/>
      <c r="I35" s="20"/>
      <c r="J35" s="2"/>
      <c r="K35" s="20"/>
      <c r="L35" s="20"/>
      <c r="M35" s="2"/>
    </row>
    <row r="36" spans="4:13" x14ac:dyDescent="0.2">
      <c r="G36" s="2"/>
      <c r="H36" s="2"/>
      <c r="I36" s="20"/>
      <c r="J36" s="2"/>
      <c r="K36" s="20"/>
      <c r="L36" s="20"/>
      <c r="M36" s="2"/>
    </row>
    <row r="37" spans="4:13" x14ac:dyDescent="0.2">
      <c r="G37" s="2"/>
      <c r="H37" s="2"/>
      <c r="I37" s="20"/>
      <c r="J37" s="2"/>
      <c r="K37" s="20"/>
      <c r="L37" s="20"/>
      <c r="M37" s="2"/>
    </row>
    <row r="38" spans="4:13" x14ac:dyDescent="0.2">
      <c r="G38" s="2"/>
      <c r="H38" s="2"/>
      <c r="I38" s="20"/>
      <c r="J38" s="2"/>
      <c r="K38" s="20"/>
      <c r="L38" s="20"/>
      <c r="M38" s="2"/>
    </row>
    <row r="39" spans="4:13" x14ac:dyDescent="0.2">
      <c r="G39" s="2"/>
      <c r="H39" s="2"/>
      <c r="I39" s="20"/>
      <c r="J39" s="2"/>
      <c r="K39" s="20"/>
      <c r="L39" s="20"/>
      <c r="M39" s="2"/>
    </row>
    <row r="40" spans="4:13" x14ac:dyDescent="0.2">
      <c r="G40" s="2"/>
      <c r="H40" s="2"/>
      <c r="I40" s="20"/>
      <c r="J40" s="2"/>
      <c r="K40" s="20"/>
      <c r="L40" s="20"/>
      <c r="M40" s="2"/>
    </row>
    <row r="41" spans="4:13" x14ac:dyDescent="0.2">
      <c r="G41" s="2"/>
      <c r="H41" s="2"/>
      <c r="I41" s="20"/>
      <c r="J41" s="2"/>
      <c r="K41" s="20"/>
      <c r="L41" s="20"/>
      <c r="M41" s="2"/>
    </row>
    <row r="42" spans="4:13" x14ac:dyDescent="0.2">
      <c r="G42" s="2"/>
      <c r="H42" s="2"/>
      <c r="I42" s="20"/>
      <c r="J42" s="2"/>
      <c r="K42" s="20"/>
      <c r="L42" s="20"/>
      <c r="M42" s="2"/>
    </row>
    <row r="43" spans="4:13" x14ac:dyDescent="0.2">
      <c r="I43" s="37"/>
      <c r="K43" s="37"/>
      <c r="L43" s="37"/>
    </row>
    <row r="44" spans="4:13" x14ac:dyDescent="0.2">
      <c r="I44" s="37"/>
      <c r="K44" s="37"/>
      <c r="L44" s="37"/>
    </row>
    <row r="45" spans="4:13" x14ac:dyDescent="0.2">
      <c r="I45" s="37"/>
      <c r="K45" s="37"/>
      <c r="L45" s="37"/>
    </row>
    <row r="46" spans="4:13" x14ac:dyDescent="0.2">
      <c r="I46" s="37"/>
      <c r="K46" s="37"/>
      <c r="L46" s="37"/>
    </row>
    <row r="47" spans="4:13" x14ac:dyDescent="0.2">
      <c r="I47" s="37"/>
      <c r="K47" s="37"/>
      <c r="L47" s="37"/>
    </row>
    <row r="48" spans="4:13" x14ac:dyDescent="0.2">
      <c r="I48" s="37"/>
      <c r="K48" s="37"/>
      <c r="L48" s="37"/>
    </row>
    <row r="49" spans="9:12" x14ac:dyDescent="0.2">
      <c r="I49" s="37"/>
      <c r="K49" s="37"/>
      <c r="L49" s="37"/>
    </row>
    <row r="50" spans="9:12" x14ac:dyDescent="0.2">
      <c r="I50" s="37"/>
      <c r="K50" s="37"/>
      <c r="L50" s="37"/>
    </row>
    <row r="51" spans="9:12" x14ac:dyDescent="0.2">
      <c r="I51" s="37"/>
      <c r="K51" s="37"/>
      <c r="L51" s="37"/>
    </row>
    <row r="52" spans="9:12" x14ac:dyDescent="0.2">
      <c r="I52" s="37"/>
      <c r="K52" s="37"/>
      <c r="L52" s="37"/>
    </row>
    <row r="53" spans="9:12" x14ac:dyDescent="0.2">
      <c r="I53" s="37"/>
    </row>
    <row r="54" spans="9:12" x14ac:dyDescent="0.2">
      <c r="I54" s="3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82"/>
  <sheetViews>
    <sheetView tabSelected="1" zoomScale="80" zoomScaleNormal="80" workbookViewId="0">
      <pane ySplit="1" topLeftCell="A185" activePane="bottomLeft" state="frozen"/>
      <selection pane="bottomLeft" activeCell="E236" sqref="E236"/>
    </sheetView>
  </sheetViews>
  <sheetFormatPr defaultRowHeight="12.75" x14ac:dyDescent="0.2"/>
  <cols>
    <col min="1" max="1" width="10.42578125" style="1" customWidth="1"/>
    <col min="2" max="2" width="9.140625" style="1"/>
    <col min="3" max="3" width="15.140625" style="2" customWidth="1"/>
    <col min="4" max="4" width="12.28515625" style="2" customWidth="1"/>
    <col min="5" max="5" width="10.42578125" style="30" customWidth="1"/>
    <col min="6" max="6" width="9.140625" style="27"/>
    <col min="7" max="16" width="9.140625" style="1"/>
    <col min="17" max="17" width="25.85546875" style="1" customWidth="1"/>
    <col min="18" max="19" width="9.140625" style="1"/>
    <col min="20" max="20" width="12" style="3" customWidth="1"/>
    <col min="21" max="21" width="9.140625" style="1"/>
    <col min="22" max="22" width="11" style="1" customWidth="1"/>
    <col min="23" max="23" width="9.140625" style="1"/>
    <col min="24" max="24" width="11.140625" style="1" customWidth="1"/>
    <col min="25" max="16384" width="9.140625" style="1"/>
  </cols>
  <sheetData>
    <row r="1" spans="1:24" ht="25.5" x14ac:dyDescent="0.2">
      <c r="A1" s="101" t="s">
        <v>63</v>
      </c>
      <c r="B1" s="17" t="s">
        <v>55</v>
      </c>
      <c r="C1" s="102" t="s">
        <v>1</v>
      </c>
      <c r="D1" s="80" t="s">
        <v>220</v>
      </c>
      <c r="E1" s="29" t="s">
        <v>2</v>
      </c>
      <c r="F1" s="26" t="s">
        <v>54</v>
      </c>
      <c r="G1" s="13" t="s">
        <v>73</v>
      </c>
      <c r="H1" s="13" t="s">
        <v>43</v>
      </c>
      <c r="I1" s="13" t="s">
        <v>42</v>
      </c>
      <c r="J1" s="13" t="s">
        <v>41</v>
      </c>
      <c r="K1" s="12" t="s">
        <v>59</v>
      </c>
      <c r="L1" s="12" t="s">
        <v>40</v>
      </c>
      <c r="M1" s="10" t="s">
        <v>60</v>
      </c>
      <c r="N1" s="11" t="s">
        <v>180</v>
      </c>
      <c r="O1" s="10" t="s">
        <v>173</v>
      </c>
      <c r="P1" s="10" t="s">
        <v>61</v>
      </c>
      <c r="Q1" s="80" t="s">
        <v>217</v>
      </c>
      <c r="R1" s="10" t="s">
        <v>49</v>
      </c>
      <c r="S1" s="10" t="s">
        <v>68</v>
      </c>
      <c r="T1" s="22" t="s">
        <v>20</v>
      </c>
      <c r="U1" s="80" t="s">
        <v>209</v>
      </c>
      <c r="V1" s="80" t="s">
        <v>211</v>
      </c>
      <c r="W1" s="80" t="s">
        <v>213</v>
      </c>
      <c r="X1" s="80" t="s">
        <v>215</v>
      </c>
    </row>
    <row r="2" spans="1:24" x14ac:dyDescent="0.2">
      <c r="B2" s="1" t="s">
        <v>5</v>
      </c>
      <c r="C2" s="2" t="s">
        <v>58</v>
      </c>
      <c r="D2" s="2" t="s">
        <v>24</v>
      </c>
      <c r="E2" s="31">
        <v>41905</v>
      </c>
      <c r="F2" s="6">
        <v>1500</v>
      </c>
      <c r="G2" s="7">
        <v>0</v>
      </c>
      <c r="H2" s="7" t="s">
        <v>24</v>
      </c>
      <c r="I2" s="7" t="s">
        <v>24</v>
      </c>
      <c r="J2" s="7" t="s">
        <v>24</v>
      </c>
      <c r="K2" s="7" t="s">
        <v>24</v>
      </c>
      <c r="L2" s="7" t="s">
        <v>24</v>
      </c>
      <c r="M2" s="7" t="s">
        <v>24</v>
      </c>
      <c r="N2" s="7" t="s">
        <v>24</v>
      </c>
      <c r="O2" s="7" t="s">
        <v>24</v>
      </c>
      <c r="P2" s="7" t="s">
        <v>24</v>
      </c>
      <c r="Q2" s="1" t="s">
        <v>71</v>
      </c>
      <c r="R2" s="2" t="s">
        <v>23</v>
      </c>
      <c r="S2" s="2" t="s">
        <v>70</v>
      </c>
      <c r="T2" s="3" t="s">
        <v>22</v>
      </c>
      <c r="U2" s="1" t="s">
        <v>255</v>
      </c>
      <c r="V2" s="1">
        <v>20150130</v>
      </c>
      <c r="W2" s="1" t="s">
        <v>256</v>
      </c>
      <c r="X2" s="1">
        <v>20150130</v>
      </c>
    </row>
    <row r="3" spans="1:24" x14ac:dyDescent="0.2">
      <c r="B3" s="1" t="s">
        <v>5</v>
      </c>
      <c r="C3" s="2" t="s">
        <v>58</v>
      </c>
      <c r="D3" s="2" t="s">
        <v>24</v>
      </c>
      <c r="E3" s="31">
        <v>41905</v>
      </c>
      <c r="F3" s="6">
        <v>1500</v>
      </c>
      <c r="G3" s="7">
        <v>1.5</v>
      </c>
      <c r="H3" s="7" t="s">
        <v>24</v>
      </c>
      <c r="I3" s="7" t="s">
        <v>24</v>
      </c>
      <c r="J3" s="7" t="s">
        <v>24</v>
      </c>
      <c r="K3" s="7" t="s">
        <v>24</v>
      </c>
      <c r="L3" s="7" t="s">
        <v>24</v>
      </c>
      <c r="M3" s="7" t="s">
        <v>24</v>
      </c>
      <c r="N3" s="7" t="s">
        <v>24</v>
      </c>
      <c r="O3" s="7" t="s">
        <v>24</v>
      </c>
      <c r="P3" s="7" t="s">
        <v>24</v>
      </c>
      <c r="Q3" s="7"/>
      <c r="R3" s="2" t="s">
        <v>23</v>
      </c>
      <c r="S3" s="2" t="s">
        <v>70</v>
      </c>
      <c r="T3" s="3" t="s">
        <v>22</v>
      </c>
      <c r="U3" s="1" t="s">
        <v>255</v>
      </c>
      <c r="V3" s="1">
        <v>20150130</v>
      </c>
      <c r="W3" s="1" t="s">
        <v>256</v>
      </c>
      <c r="X3" s="1">
        <v>20150130</v>
      </c>
    </row>
    <row r="4" spans="1:24" x14ac:dyDescent="0.2">
      <c r="B4" s="1" t="s">
        <v>5</v>
      </c>
      <c r="C4" s="2" t="s">
        <v>58</v>
      </c>
      <c r="D4" s="2" t="s">
        <v>24</v>
      </c>
      <c r="E4" s="31">
        <v>41905</v>
      </c>
      <c r="F4" s="6">
        <v>1500</v>
      </c>
      <c r="G4" s="7">
        <v>2</v>
      </c>
      <c r="H4" s="7">
        <v>0</v>
      </c>
      <c r="I4" s="7" t="s">
        <v>24</v>
      </c>
      <c r="J4" s="7" t="s">
        <v>24</v>
      </c>
      <c r="K4" s="9">
        <v>0</v>
      </c>
      <c r="L4" s="8">
        <f>AVERAGE(G4:G5)-G4</f>
        <v>0.25</v>
      </c>
      <c r="M4" s="8">
        <f t="shared" ref="M4:M21" si="0">L4*H4</f>
        <v>0</v>
      </c>
      <c r="N4" s="9">
        <f>M4*K4</f>
        <v>0</v>
      </c>
      <c r="O4" s="8">
        <f t="shared" ref="O4:O21" si="1">N4/$P$4*100</f>
        <v>0</v>
      </c>
      <c r="P4" s="8">
        <f>SUM(N$4:N$21)</f>
        <v>6.1966054000000002</v>
      </c>
      <c r="Q4" s="7" t="s">
        <v>45</v>
      </c>
      <c r="R4" s="2" t="s">
        <v>23</v>
      </c>
      <c r="S4" s="2" t="s">
        <v>70</v>
      </c>
      <c r="T4" s="3" t="s">
        <v>22</v>
      </c>
      <c r="U4" s="1" t="s">
        <v>255</v>
      </c>
      <c r="V4" s="1">
        <v>20150130</v>
      </c>
      <c r="W4" s="1" t="s">
        <v>256</v>
      </c>
      <c r="X4" s="1">
        <v>20150130</v>
      </c>
    </row>
    <row r="5" spans="1:24" x14ac:dyDescent="0.2">
      <c r="B5" s="1" t="s">
        <v>5</v>
      </c>
      <c r="C5" s="2" t="s">
        <v>58</v>
      </c>
      <c r="D5" s="2" t="s">
        <v>24</v>
      </c>
      <c r="E5" s="31">
        <v>41905</v>
      </c>
      <c r="F5" s="6">
        <v>1500</v>
      </c>
      <c r="G5" s="7">
        <v>2.5</v>
      </c>
      <c r="H5" s="7">
        <v>0.1</v>
      </c>
      <c r="I5" s="7" t="s">
        <v>24</v>
      </c>
      <c r="J5" s="7">
        <v>40</v>
      </c>
      <c r="K5" s="9">
        <v>0.2</v>
      </c>
      <c r="L5" s="8">
        <f t="shared" ref="L5:L19" si="2">AVERAGE(G5:G6)-AVERAGE(G4:G5)</f>
        <v>0.5</v>
      </c>
      <c r="M5" s="8">
        <f t="shared" si="0"/>
        <v>0.05</v>
      </c>
      <c r="N5" s="9">
        <f t="shared" ref="N5:N21" si="3">M5*K5</f>
        <v>1.0000000000000002E-2</v>
      </c>
      <c r="O5" s="8">
        <f t="shared" si="1"/>
        <v>0.16137868001083305</v>
      </c>
      <c r="P5" s="8">
        <f t="shared" ref="P5:P21" si="4">SUM(N$2:N$21)</f>
        <v>6.1966054000000002</v>
      </c>
      <c r="Q5" s="7" t="s">
        <v>46</v>
      </c>
      <c r="R5" s="2" t="s">
        <v>23</v>
      </c>
      <c r="S5" s="2" t="s">
        <v>70</v>
      </c>
      <c r="T5" s="3" t="s">
        <v>22</v>
      </c>
      <c r="U5" s="1" t="s">
        <v>255</v>
      </c>
      <c r="V5" s="1">
        <v>20150130</v>
      </c>
      <c r="W5" s="1" t="s">
        <v>256</v>
      </c>
      <c r="X5" s="1">
        <v>20150130</v>
      </c>
    </row>
    <row r="6" spans="1:24" x14ac:dyDescent="0.2">
      <c r="B6" s="1" t="s">
        <v>5</v>
      </c>
      <c r="C6" s="2" t="s">
        <v>58</v>
      </c>
      <c r="D6" s="2" t="s">
        <v>24</v>
      </c>
      <c r="E6" s="31">
        <v>41905</v>
      </c>
      <c r="F6" s="6">
        <v>1500</v>
      </c>
      <c r="G6" s="7">
        <v>3</v>
      </c>
      <c r="H6" s="7">
        <v>0.2</v>
      </c>
      <c r="I6" s="7">
        <v>12</v>
      </c>
      <c r="J6" s="7">
        <v>40</v>
      </c>
      <c r="K6" s="9">
        <f t="shared" ref="K6:K21" si="5">2.2048*(I6/J6) + 0.0178</f>
        <v>0.67924000000000007</v>
      </c>
      <c r="L6" s="8">
        <f t="shared" si="2"/>
        <v>0.5</v>
      </c>
      <c r="M6" s="8">
        <f t="shared" si="0"/>
        <v>0.1</v>
      </c>
      <c r="N6" s="9">
        <f t="shared" si="3"/>
        <v>6.7924000000000012E-2</v>
      </c>
      <c r="O6" s="8">
        <f t="shared" si="1"/>
        <v>1.0961485461055824</v>
      </c>
      <c r="P6" s="8">
        <f t="shared" si="4"/>
        <v>6.1966054000000002</v>
      </c>
      <c r="Q6" s="7"/>
      <c r="R6" s="2" t="s">
        <v>23</v>
      </c>
      <c r="S6" s="2" t="s">
        <v>70</v>
      </c>
      <c r="T6" s="3" t="s">
        <v>22</v>
      </c>
      <c r="U6" s="1" t="s">
        <v>255</v>
      </c>
      <c r="V6" s="1">
        <v>20150130</v>
      </c>
      <c r="W6" s="1" t="s">
        <v>256</v>
      </c>
      <c r="X6" s="1">
        <v>20150130</v>
      </c>
    </row>
    <row r="7" spans="1:24" x14ac:dyDescent="0.2">
      <c r="B7" s="1" t="s">
        <v>5</v>
      </c>
      <c r="C7" s="2" t="s">
        <v>58</v>
      </c>
      <c r="D7" s="2" t="s">
        <v>24</v>
      </c>
      <c r="E7" s="31">
        <v>41905</v>
      </c>
      <c r="F7" s="6">
        <v>1500</v>
      </c>
      <c r="G7" s="7">
        <v>3.5</v>
      </c>
      <c r="H7" s="7">
        <v>0.3</v>
      </c>
      <c r="I7" s="7">
        <v>21</v>
      </c>
      <c r="J7" s="7">
        <v>40</v>
      </c>
      <c r="K7" s="9">
        <f t="shared" si="5"/>
        <v>1.1753200000000001</v>
      </c>
      <c r="L7" s="8">
        <f t="shared" si="2"/>
        <v>0.5</v>
      </c>
      <c r="M7" s="8">
        <f t="shared" si="0"/>
        <v>0.15</v>
      </c>
      <c r="N7" s="9">
        <f t="shared" si="3"/>
        <v>0.17629800000000001</v>
      </c>
      <c r="O7" s="8">
        <f t="shared" si="1"/>
        <v>2.8450738528549842</v>
      </c>
      <c r="P7" s="8">
        <f t="shared" si="4"/>
        <v>6.1966054000000002</v>
      </c>
      <c r="Q7" s="7"/>
      <c r="R7" s="2" t="s">
        <v>23</v>
      </c>
      <c r="S7" s="2" t="s">
        <v>70</v>
      </c>
      <c r="T7" s="3" t="s">
        <v>22</v>
      </c>
      <c r="U7" s="1" t="s">
        <v>255</v>
      </c>
      <c r="V7" s="1">
        <v>20150130</v>
      </c>
      <c r="W7" s="1" t="s">
        <v>256</v>
      </c>
      <c r="X7" s="1">
        <v>20150130</v>
      </c>
    </row>
    <row r="8" spans="1:24" x14ac:dyDescent="0.2">
      <c r="B8" s="1" t="s">
        <v>5</v>
      </c>
      <c r="C8" s="2" t="s">
        <v>58</v>
      </c>
      <c r="D8" s="2" t="s">
        <v>24</v>
      </c>
      <c r="E8" s="31">
        <v>41905</v>
      </c>
      <c r="F8" s="6">
        <v>1500</v>
      </c>
      <c r="G8" s="7">
        <v>4</v>
      </c>
      <c r="H8" s="7">
        <v>0.3</v>
      </c>
      <c r="I8" s="7">
        <v>16</v>
      </c>
      <c r="J8" s="7">
        <v>40</v>
      </c>
      <c r="K8" s="9">
        <f t="shared" si="5"/>
        <v>0.89972000000000008</v>
      </c>
      <c r="L8" s="8">
        <f t="shared" si="2"/>
        <v>0.5</v>
      </c>
      <c r="M8" s="8">
        <f t="shared" si="0"/>
        <v>0.15</v>
      </c>
      <c r="N8" s="9">
        <f t="shared" si="3"/>
        <v>0.13495799999999999</v>
      </c>
      <c r="O8" s="8">
        <f t="shared" si="1"/>
        <v>2.1779343896902006</v>
      </c>
      <c r="P8" s="8">
        <f t="shared" si="4"/>
        <v>6.1966054000000002</v>
      </c>
      <c r="Q8" s="7"/>
      <c r="R8" s="2" t="s">
        <v>23</v>
      </c>
      <c r="S8" s="2" t="s">
        <v>70</v>
      </c>
      <c r="T8" s="3" t="s">
        <v>22</v>
      </c>
      <c r="U8" s="1" t="s">
        <v>255</v>
      </c>
      <c r="V8" s="1">
        <v>20150130</v>
      </c>
      <c r="W8" s="1" t="s">
        <v>256</v>
      </c>
      <c r="X8" s="1">
        <v>20150130</v>
      </c>
    </row>
    <row r="9" spans="1:24" x14ac:dyDescent="0.2">
      <c r="B9" s="1" t="s">
        <v>5</v>
      </c>
      <c r="C9" s="2" t="s">
        <v>58</v>
      </c>
      <c r="D9" s="2" t="s">
        <v>24</v>
      </c>
      <c r="E9" s="31">
        <v>41905</v>
      </c>
      <c r="F9" s="6">
        <v>1500</v>
      </c>
      <c r="G9" s="7">
        <v>4.5</v>
      </c>
      <c r="H9" s="7">
        <v>0.4</v>
      </c>
      <c r="I9" s="7">
        <v>22</v>
      </c>
      <c r="J9" s="7">
        <v>40</v>
      </c>
      <c r="K9" s="9">
        <f t="shared" si="5"/>
        <v>1.2304400000000002</v>
      </c>
      <c r="L9" s="8">
        <f t="shared" si="2"/>
        <v>0.5</v>
      </c>
      <c r="M9" s="8">
        <f t="shared" si="0"/>
        <v>0.2</v>
      </c>
      <c r="N9" s="9">
        <f t="shared" si="3"/>
        <v>0.24608800000000006</v>
      </c>
      <c r="O9" s="8">
        <f t="shared" si="1"/>
        <v>3.9713356606505887</v>
      </c>
      <c r="P9" s="8">
        <f t="shared" si="4"/>
        <v>6.1966054000000002</v>
      </c>
      <c r="Q9" s="7"/>
      <c r="R9" s="2" t="s">
        <v>23</v>
      </c>
      <c r="S9" s="2" t="s">
        <v>70</v>
      </c>
      <c r="T9" s="3" t="s">
        <v>22</v>
      </c>
      <c r="U9" s="1" t="s">
        <v>255</v>
      </c>
      <c r="V9" s="1">
        <v>20150130</v>
      </c>
      <c r="W9" s="1" t="s">
        <v>256</v>
      </c>
      <c r="X9" s="1">
        <v>20150130</v>
      </c>
    </row>
    <row r="10" spans="1:24" x14ac:dyDescent="0.2">
      <c r="B10" s="1" t="s">
        <v>5</v>
      </c>
      <c r="C10" s="2" t="s">
        <v>58</v>
      </c>
      <c r="D10" s="2" t="s">
        <v>24</v>
      </c>
      <c r="E10" s="31">
        <v>41905</v>
      </c>
      <c r="F10" s="6">
        <v>1500</v>
      </c>
      <c r="G10" s="7">
        <v>5</v>
      </c>
      <c r="H10" s="7">
        <v>0.5</v>
      </c>
      <c r="I10" s="7">
        <v>32</v>
      </c>
      <c r="J10" s="7">
        <v>40</v>
      </c>
      <c r="K10" s="9">
        <f t="shared" si="5"/>
        <v>1.7816400000000001</v>
      </c>
      <c r="L10" s="8">
        <f t="shared" si="2"/>
        <v>0.5</v>
      </c>
      <c r="M10" s="8">
        <f t="shared" si="0"/>
        <v>0.25</v>
      </c>
      <c r="N10" s="9">
        <f t="shared" si="3"/>
        <v>0.44541000000000003</v>
      </c>
      <c r="O10" s="8">
        <f t="shared" si="1"/>
        <v>7.1879677863625151</v>
      </c>
      <c r="P10" s="8">
        <f t="shared" si="4"/>
        <v>6.1966054000000002</v>
      </c>
      <c r="Q10" s="7"/>
      <c r="R10" s="2" t="s">
        <v>23</v>
      </c>
      <c r="S10" s="2" t="s">
        <v>70</v>
      </c>
      <c r="T10" s="3" t="s">
        <v>22</v>
      </c>
      <c r="U10" s="1" t="s">
        <v>255</v>
      </c>
      <c r="V10" s="1">
        <v>20150130</v>
      </c>
      <c r="W10" s="1" t="s">
        <v>256</v>
      </c>
      <c r="X10" s="1">
        <v>20150130</v>
      </c>
    </row>
    <row r="11" spans="1:24" x14ac:dyDescent="0.2">
      <c r="B11" s="1" t="s">
        <v>5</v>
      </c>
      <c r="C11" s="2" t="s">
        <v>58</v>
      </c>
      <c r="D11" s="2" t="s">
        <v>24</v>
      </c>
      <c r="E11" s="31">
        <v>41905</v>
      </c>
      <c r="F11" s="6">
        <v>1500</v>
      </c>
      <c r="G11" s="7">
        <v>5.5</v>
      </c>
      <c r="H11" s="7">
        <v>0.6</v>
      </c>
      <c r="I11" s="7">
        <v>36</v>
      </c>
      <c r="J11" s="7">
        <v>40</v>
      </c>
      <c r="K11" s="9">
        <f t="shared" si="5"/>
        <v>2.0021200000000001</v>
      </c>
      <c r="L11" s="8">
        <f t="shared" si="2"/>
        <v>0.5</v>
      </c>
      <c r="M11" s="8">
        <f t="shared" si="0"/>
        <v>0.3</v>
      </c>
      <c r="N11" s="9">
        <f t="shared" si="3"/>
        <v>0.60063600000000006</v>
      </c>
      <c r="O11" s="8">
        <f t="shared" si="1"/>
        <v>9.6929844846986715</v>
      </c>
      <c r="P11" s="8">
        <f t="shared" si="4"/>
        <v>6.1966054000000002</v>
      </c>
      <c r="Q11" s="7"/>
      <c r="R11" s="2" t="s">
        <v>23</v>
      </c>
      <c r="S11" s="2" t="s">
        <v>70</v>
      </c>
      <c r="T11" s="3" t="s">
        <v>22</v>
      </c>
      <c r="U11" s="1" t="s">
        <v>255</v>
      </c>
      <c r="V11" s="1">
        <v>20150130</v>
      </c>
      <c r="W11" s="1" t="s">
        <v>256</v>
      </c>
      <c r="X11" s="1">
        <v>20150130</v>
      </c>
    </row>
    <row r="12" spans="1:24" x14ac:dyDescent="0.2">
      <c r="B12" s="1" t="s">
        <v>5</v>
      </c>
      <c r="C12" s="2" t="s">
        <v>58</v>
      </c>
      <c r="D12" s="2" t="s">
        <v>24</v>
      </c>
      <c r="E12" s="31">
        <v>41905</v>
      </c>
      <c r="F12" s="6">
        <v>1500</v>
      </c>
      <c r="G12" s="7">
        <v>6</v>
      </c>
      <c r="H12" s="7">
        <v>0.6</v>
      </c>
      <c r="I12" s="7">
        <v>64</v>
      </c>
      <c r="J12" s="7">
        <v>40</v>
      </c>
      <c r="K12" s="9">
        <f t="shared" si="5"/>
        <v>3.54548</v>
      </c>
      <c r="L12" s="8">
        <f t="shared" si="2"/>
        <v>0.5</v>
      </c>
      <c r="M12" s="8">
        <f t="shared" si="0"/>
        <v>0.3</v>
      </c>
      <c r="N12" s="9">
        <f t="shared" si="3"/>
        <v>1.063644</v>
      </c>
      <c r="O12" s="8">
        <f t="shared" si="1"/>
        <v>17.164946472144248</v>
      </c>
      <c r="P12" s="8">
        <f t="shared" si="4"/>
        <v>6.1966054000000002</v>
      </c>
      <c r="Q12" s="7"/>
      <c r="R12" s="2" t="s">
        <v>23</v>
      </c>
      <c r="S12" s="2" t="s">
        <v>70</v>
      </c>
      <c r="T12" s="3" t="s">
        <v>22</v>
      </c>
      <c r="U12" s="1" t="s">
        <v>255</v>
      </c>
      <c r="V12" s="1">
        <v>20150130</v>
      </c>
      <c r="W12" s="1" t="s">
        <v>256</v>
      </c>
      <c r="X12" s="1">
        <v>20150130</v>
      </c>
    </row>
    <row r="13" spans="1:24" x14ac:dyDescent="0.2">
      <c r="B13" s="1" t="s">
        <v>5</v>
      </c>
      <c r="C13" s="2" t="s">
        <v>58</v>
      </c>
      <c r="D13" s="2" t="s">
        <v>24</v>
      </c>
      <c r="E13" s="31">
        <v>41905</v>
      </c>
      <c r="F13" s="6">
        <v>1500</v>
      </c>
      <c r="G13" s="7">
        <v>6.5</v>
      </c>
      <c r="H13" s="7">
        <v>0.6</v>
      </c>
      <c r="I13" s="7">
        <v>64</v>
      </c>
      <c r="J13" s="7">
        <v>40</v>
      </c>
      <c r="K13" s="9">
        <f t="shared" si="5"/>
        <v>3.54548</v>
      </c>
      <c r="L13" s="8">
        <f t="shared" si="2"/>
        <v>0.5</v>
      </c>
      <c r="M13" s="8">
        <f t="shared" si="0"/>
        <v>0.3</v>
      </c>
      <c r="N13" s="9">
        <f t="shared" si="3"/>
        <v>1.063644</v>
      </c>
      <c r="O13" s="8">
        <f t="shared" si="1"/>
        <v>17.164946472144248</v>
      </c>
      <c r="P13" s="8">
        <f t="shared" si="4"/>
        <v>6.1966054000000002</v>
      </c>
      <c r="Q13" s="7"/>
      <c r="R13" s="2" t="s">
        <v>23</v>
      </c>
      <c r="S13" s="2" t="s">
        <v>70</v>
      </c>
      <c r="T13" s="3" t="s">
        <v>22</v>
      </c>
      <c r="U13" s="1" t="s">
        <v>255</v>
      </c>
      <c r="V13" s="1">
        <v>20150130</v>
      </c>
      <c r="W13" s="1" t="s">
        <v>256</v>
      </c>
      <c r="X13" s="1">
        <v>20150130</v>
      </c>
    </row>
    <row r="14" spans="1:24" x14ac:dyDescent="0.2">
      <c r="B14" s="1" t="s">
        <v>5</v>
      </c>
      <c r="C14" s="2" t="s">
        <v>58</v>
      </c>
      <c r="D14" s="2" t="s">
        <v>24</v>
      </c>
      <c r="E14" s="31">
        <v>41905</v>
      </c>
      <c r="F14" s="6">
        <v>1500</v>
      </c>
      <c r="G14" s="7">
        <v>7</v>
      </c>
      <c r="H14" s="7">
        <v>0.5</v>
      </c>
      <c r="I14" s="7">
        <v>44</v>
      </c>
      <c r="J14" s="7">
        <v>40</v>
      </c>
      <c r="K14" s="9">
        <f t="shared" si="5"/>
        <v>2.4430800000000001</v>
      </c>
      <c r="L14" s="8">
        <f t="shared" si="2"/>
        <v>0.5</v>
      </c>
      <c r="M14" s="8">
        <f t="shared" si="0"/>
        <v>0.25</v>
      </c>
      <c r="N14" s="9">
        <f t="shared" si="3"/>
        <v>0.61077000000000004</v>
      </c>
      <c r="O14" s="8">
        <f t="shared" si="1"/>
        <v>9.8565256390216494</v>
      </c>
      <c r="P14" s="8">
        <f t="shared" si="4"/>
        <v>6.1966054000000002</v>
      </c>
      <c r="Q14" s="7"/>
      <c r="R14" s="2" t="s">
        <v>23</v>
      </c>
      <c r="S14" s="2" t="s">
        <v>70</v>
      </c>
      <c r="T14" s="3" t="s">
        <v>22</v>
      </c>
      <c r="U14" s="1" t="s">
        <v>255</v>
      </c>
      <c r="V14" s="1">
        <v>20150130</v>
      </c>
      <c r="W14" s="1" t="s">
        <v>256</v>
      </c>
      <c r="X14" s="1">
        <v>20150130</v>
      </c>
    </row>
    <row r="15" spans="1:24" x14ac:dyDescent="0.2">
      <c r="B15" s="1" t="s">
        <v>5</v>
      </c>
      <c r="C15" s="2" t="s">
        <v>58</v>
      </c>
      <c r="D15" s="2" t="s">
        <v>24</v>
      </c>
      <c r="E15" s="31">
        <v>41905</v>
      </c>
      <c r="F15" s="6">
        <v>1500</v>
      </c>
      <c r="G15" s="7">
        <v>7.5</v>
      </c>
      <c r="H15" s="7">
        <v>0.5</v>
      </c>
      <c r="I15" s="7">
        <v>43</v>
      </c>
      <c r="J15" s="7">
        <v>40</v>
      </c>
      <c r="K15" s="9">
        <f t="shared" si="5"/>
        <v>2.3879599999999996</v>
      </c>
      <c r="L15" s="8">
        <f t="shared" si="2"/>
        <v>0.5</v>
      </c>
      <c r="M15" s="8">
        <f t="shared" si="0"/>
        <v>0.25</v>
      </c>
      <c r="N15" s="9">
        <f t="shared" si="3"/>
        <v>0.59698999999999991</v>
      </c>
      <c r="O15" s="8">
        <f t="shared" si="1"/>
        <v>9.6341458179667185</v>
      </c>
      <c r="P15" s="8">
        <f t="shared" si="4"/>
        <v>6.1966054000000002</v>
      </c>
      <c r="Q15" s="7"/>
      <c r="R15" s="2" t="s">
        <v>23</v>
      </c>
      <c r="S15" s="2" t="s">
        <v>70</v>
      </c>
      <c r="T15" s="3" t="s">
        <v>22</v>
      </c>
      <c r="U15" s="1" t="s">
        <v>255</v>
      </c>
      <c r="V15" s="1">
        <v>20150130</v>
      </c>
      <c r="W15" s="1" t="s">
        <v>256</v>
      </c>
      <c r="X15" s="1">
        <v>20150130</v>
      </c>
    </row>
    <row r="16" spans="1:24" x14ac:dyDescent="0.2">
      <c r="B16" s="1" t="s">
        <v>5</v>
      </c>
      <c r="C16" s="2" t="s">
        <v>58</v>
      </c>
      <c r="D16" s="2" t="s">
        <v>24</v>
      </c>
      <c r="E16" s="31">
        <v>41905</v>
      </c>
      <c r="F16" s="6">
        <v>1500</v>
      </c>
      <c r="G16" s="7">
        <v>8</v>
      </c>
      <c r="H16" s="7">
        <v>0.4</v>
      </c>
      <c r="I16" s="7">
        <v>35</v>
      </c>
      <c r="J16" s="7">
        <v>40</v>
      </c>
      <c r="K16" s="9">
        <f t="shared" si="5"/>
        <v>1.9470000000000001</v>
      </c>
      <c r="L16" s="8">
        <f t="shared" si="2"/>
        <v>0.5</v>
      </c>
      <c r="M16" s="8">
        <f t="shared" si="0"/>
        <v>0.2</v>
      </c>
      <c r="N16" s="9">
        <f t="shared" si="3"/>
        <v>0.38940000000000002</v>
      </c>
      <c r="O16" s="8">
        <f t="shared" si="1"/>
        <v>6.2840857996218382</v>
      </c>
      <c r="P16" s="8">
        <f t="shared" si="4"/>
        <v>6.1966054000000002</v>
      </c>
      <c r="Q16" s="7"/>
      <c r="R16" s="2" t="s">
        <v>23</v>
      </c>
      <c r="S16" s="2" t="s">
        <v>70</v>
      </c>
      <c r="T16" s="3" t="s">
        <v>22</v>
      </c>
      <c r="U16" s="1" t="s">
        <v>255</v>
      </c>
      <c r="V16" s="1">
        <v>20150130</v>
      </c>
      <c r="W16" s="1" t="s">
        <v>256</v>
      </c>
      <c r="X16" s="1">
        <v>20150130</v>
      </c>
    </row>
    <row r="17" spans="1:24" x14ac:dyDescent="0.2">
      <c r="B17" s="1" t="s">
        <v>5</v>
      </c>
      <c r="C17" s="2" t="s">
        <v>58</v>
      </c>
      <c r="D17" s="2" t="s">
        <v>24</v>
      </c>
      <c r="E17" s="31">
        <v>41905</v>
      </c>
      <c r="F17" s="6">
        <v>1500</v>
      </c>
      <c r="G17" s="7">
        <v>8.5</v>
      </c>
      <c r="H17" s="7">
        <v>0.4</v>
      </c>
      <c r="I17" s="7">
        <v>30</v>
      </c>
      <c r="J17" s="7">
        <v>40</v>
      </c>
      <c r="K17" s="9">
        <f t="shared" si="5"/>
        <v>1.6714</v>
      </c>
      <c r="L17" s="8">
        <f t="shared" si="2"/>
        <v>0.5</v>
      </c>
      <c r="M17" s="8">
        <f t="shared" si="0"/>
        <v>0.2</v>
      </c>
      <c r="N17" s="9">
        <f t="shared" si="3"/>
        <v>0.33428000000000002</v>
      </c>
      <c r="O17" s="8">
        <f t="shared" si="1"/>
        <v>5.3945665154021265</v>
      </c>
      <c r="P17" s="8">
        <f t="shared" si="4"/>
        <v>6.1966054000000002</v>
      </c>
      <c r="Q17" s="7"/>
      <c r="R17" s="2" t="s">
        <v>23</v>
      </c>
      <c r="S17" s="2" t="s">
        <v>70</v>
      </c>
      <c r="T17" s="3" t="s">
        <v>22</v>
      </c>
      <c r="U17" s="1" t="s">
        <v>255</v>
      </c>
      <c r="V17" s="1">
        <v>20150130</v>
      </c>
      <c r="W17" s="1" t="s">
        <v>256</v>
      </c>
      <c r="X17" s="1">
        <v>20150130</v>
      </c>
    </row>
    <row r="18" spans="1:24" x14ac:dyDescent="0.2">
      <c r="B18" s="1" t="s">
        <v>5</v>
      </c>
      <c r="C18" s="2" t="s">
        <v>58</v>
      </c>
      <c r="D18" s="2" t="s">
        <v>24</v>
      </c>
      <c r="E18" s="31">
        <v>41905</v>
      </c>
      <c r="F18" s="6">
        <v>1500</v>
      </c>
      <c r="G18" s="7">
        <v>9</v>
      </c>
      <c r="H18" s="7">
        <v>0.3</v>
      </c>
      <c r="I18" s="7">
        <v>21</v>
      </c>
      <c r="J18" s="7">
        <v>40</v>
      </c>
      <c r="K18" s="9">
        <f t="shared" si="5"/>
        <v>1.1753200000000001</v>
      </c>
      <c r="L18" s="8">
        <f t="shared" si="2"/>
        <v>0.5</v>
      </c>
      <c r="M18" s="8">
        <f t="shared" si="0"/>
        <v>0.15</v>
      </c>
      <c r="N18" s="9">
        <f t="shared" si="3"/>
        <v>0.17629800000000001</v>
      </c>
      <c r="O18" s="8">
        <f t="shared" si="1"/>
        <v>2.8450738528549842</v>
      </c>
      <c r="P18" s="8">
        <f t="shared" si="4"/>
        <v>6.1966054000000002</v>
      </c>
      <c r="Q18" s="7"/>
      <c r="R18" s="2" t="s">
        <v>23</v>
      </c>
      <c r="S18" s="2" t="s">
        <v>70</v>
      </c>
      <c r="T18" s="3" t="s">
        <v>22</v>
      </c>
      <c r="U18" s="1" t="s">
        <v>255</v>
      </c>
      <c r="V18" s="1">
        <v>20150130</v>
      </c>
      <c r="W18" s="1" t="s">
        <v>256</v>
      </c>
      <c r="X18" s="1">
        <v>20150130</v>
      </c>
    </row>
    <row r="19" spans="1:24" x14ac:dyDescent="0.2">
      <c r="B19" s="1" t="s">
        <v>5</v>
      </c>
      <c r="C19" s="2" t="s">
        <v>58</v>
      </c>
      <c r="D19" s="2" t="s">
        <v>24</v>
      </c>
      <c r="E19" s="31">
        <v>41905</v>
      </c>
      <c r="F19" s="6">
        <v>1500</v>
      </c>
      <c r="G19" s="7">
        <v>9.5</v>
      </c>
      <c r="H19" s="7">
        <v>0.3</v>
      </c>
      <c r="I19" s="7">
        <v>14</v>
      </c>
      <c r="J19" s="7">
        <v>40</v>
      </c>
      <c r="K19" s="9">
        <f t="shared" si="5"/>
        <v>0.78948000000000007</v>
      </c>
      <c r="L19" s="8">
        <f t="shared" si="2"/>
        <v>0.5</v>
      </c>
      <c r="M19" s="8">
        <f t="shared" si="0"/>
        <v>0.15</v>
      </c>
      <c r="N19" s="9">
        <f t="shared" si="3"/>
        <v>0.118422</v>
      </c>
      <c r="O19" s="8">
        <f t="shared" si="1"/>
        <v>1.9110786044242867</v>
      </c>
      <c r="P19" s="8">
        <f t="shared" si="4"/>
        <v>6.1966054000000002</v>
      </c>
      <c r="Q19" s="7"/>
      <c r="R19" s="2" t="s">
        <v>23</v>
      </c>
      <c r="S19" s="2" t="s">
        <v>70</v>
      </c>
      <c r="T19" s="3" t="s">
        <v>22</v>
      </c>
      <c r="U19" s="1" t="s">
        <v>255</v>
      </c>
      <c r="V19" s="1">
        <v>20150130</v>
      </c>
      <c r="W19" s="1" t="s">
        <v>256</v>
      </c>
      <c r="X19" s="1">
        <v>20150130</v>
      </c>
    </row>
    <row r="20" spans="1:24" x14ac:dyDescent="0.2">
      <c r="B20" s="1" t="s">
        <v>5</v>
      </c>
      <c r="C20" s="2" t="s">
        <v>58</v>
      </c>
      <c r="D20" s="2" t="s">
        <v>24</v>
      </c>
      <c r="E20" s="31">
        <v>41905</v>
      </c>
      <c r="F20" s="6">
        <v>1500</v>
      </c>
      <c r="G20" s="7">
        <v>10</v>
      </c>
      <c r="H20" s="7">
        <v>0.4</v>
      </c>
      <c r="I20" s="7">
        <v>14</v>
      </c>
      <c r="J20" s="7">
        <v>40</v>
      </c>
      <c r="K20" s="9">
        <f t="shared" si="5"/>
        <v>0.78948000000000007</v>
      </c>
      <c r="L20" s="8">
        <f>AVERAGE(G20:G21)-AVERAGE(G19:G20)</f>
        <v>0.40000000000000036</v>
      </c>
      <c r="M20" s="8">
        <f t="shared" si="0"/>
        <v>0.16000000000000014</v>
      </c>
      <c r="N20" s="9">
        <f t="shared" si="3"/>
        <v>0.12631680000000012</v>
      </c>
      <c r="O20" s="8">
        <f t="shared" si="1"/>
        <v>2.038483844719241</v>
      </c>
      <c r="P20" s="8">
        <f t="shared" si="4"/>
        <v>6.1966054000000002</v>
      </c>
      <c r="Q20" s="7" t="s">
        <v>44</v>
      </c>
      <c r="R20" s="2" t="s">
        <v>23</v>
      </c>
      <c r="S20" s="2" t="s">
        <v>70</v>
      </c>
      <c r="T20" s="3" t="s">
        <v>22</v>
      </c>
      <c r="U20" s="1" t="s">
        <v>255</v>
      </c>
      <c r="V20" s="1">
        <v>20150130</v>
      </c>
      <c r="W20" s="1" t="s">
        <v>256</v>
      </c>
      <c r="X20" s="1">
        <v>20150130</v>
      </c>
    </row>
    <row r="21" spans="1:24" x14ac:dyDescent="0.2">
      <c r="B21" s="1" t="s">
        <v>5</v>
      </c>
      <c r="C21" s="2" t="s">
        <v>58</v>
      </c>
      <c r="D21" s="2" t="s">
        <v>24</v>
      </c>
      <c r="E21" s="31">
        <v>41905</v>
      </c>
      <c r="F21" s="6">
        <v>1500</v>
      </c>
      <c r="G21" s="7">
        <v>10.3</v>
      </c>
      <c r="H21" s="7">
        <v>0.3</v>
      </c>
      <c r="I21" s="7">
        <v>14</v>
      </c>
      <c r="J21" s="7">
        <v>40</v>
      </c>
      <c r="K21" s="9">
        <f t="shared" si="5"/>
        <v>0.78948000000000007</v>
      </c>
      <c r="L21" s="8">
        <f>AVERAGE(G21:G21)-AVERAGE(G20:G21)</f>
        <v>0.15000000000000036</v>
      </c>
      <c r="M21" s="8">
        <f t="shared" si="0"/>
        <v>4.5000000000000102E-2</v>
      </c>
      <c r="N21" s="9">
        <f t="shared" si="3"/>
        <v>3.5526600000000082E-2</v>
      </c>
      <c r="O21" s="8">
        <f t="shared" si="1"/>
        <v>0.57332358132728745</v>
      </c>
      <c r="P21" s="8">
        <f t="shared" si="4"/>
        <v>6.1966054000000002</v>
      </c>
      <c r="Q21" s="7" t="s">
        <v>44</v>
      </c>
      <c r="R21" s="2" t="s">
        <v>23</v>
      </c>
      <c r="S21" s="2" t="s">
        <v>70</v>
      </c>
      <c r="T21" s="3" t="s">
        <v>22</v>
      </c>
      <c r="U21" s="1" t="s">
        <v>255</v>
      </c>
      <c r="V21" s="1">
        <v>20150130</v>
      </c>
      <c r="W21" s="1" t="s">
        <v>256</v>
      </c>
      <c r="X21" s="1">
        <v>20150130</v>
      </c>
    </row>
    <row r="22" spans="1:24" x14ac:dyDescent="0.2">
      <c r="B22" s="1" t="s">
        <v>5</v>
      </c>
      <c r="C22" s="2" t="s">
        <v>58</v>
      </c>
      <c r="D22" s="2" t="s">
        <v>24</v>
      </c>
      <c r="E22" s="31">
        <v>41905</v>
      </c>
      <c r="F22" s="6">
        <v>1500</v>
      </c>
      <c r="G22" s="7">
        <v>10.4</v>
      </c>
      <c r="H22" s="7" t="s">
        <v>24</v>
      </c>
      <c r="I22" s="7" t="s">
        <v>24</v>
      </c>
      <c r="J22" s="7" t="s">
        <v>24</v>
      </c>
      <c r="K22" s="7" t="s">
        <v>24</v>
      </c>
      <c r="L22" s="7" t="s">
        <v>24</v>
      </c>
      <c r="M22" s="7" t="s">
        <v>24</v>
      </c>
      <c r="N22" s="9" t="s">
        <v>24</v>
      </c>
      <c r="O22" s="7" t="s">
        <v>24</v>
      </c>
      <c r="P22" s="7" t="s">
        <v>24</v>
      </c>
      <c r="R22" s="2" t="s">
        <v>23</v>
      </c>
      <c r="S22" s="2" t="s">
        <v>70</v>
      </c>
      <c r="T22" s="3" t="s">
        <v>22</v>
      </c>
      <c r="U22" s="1" t="s">
        <v>255</v>
      </c>
      <c r="V22" s="1">
        <v>20150130</v>
      </c>
      <c r="W22" s="1" t="s">
        <v>256</v>
      </c>
      <c r="X22" s="1">
        <v>20150130</v>
      </c>
    </row>
    <row r="23" spans="1:24" x14ac:dyDescent="0.2">
      <c r="A23" s="18"/>
      <c r="B23" s="18"/>
      <c r="C23" s="103"/>
      <c r="D23" s="103"/>
      <c r="E23" s="32"/>
      <c r="F23" s="28"/>
      <c r="G23" s="19"/>
      <c r="H23" s="19"/>
      <c r="I23" s="19"/>
      <c r="J23" s="19"/>
      <c r="K23" s="19"/>
      <c r="L23" s="19"/>
      <c r="M23" s="19"/>
      <c r="N23" s="19"/>
      <c r="O23" s="19"/>
      <c r="P23" s="19"/>
      <c r="Q23" s="18"/>
      <c r="R23" s="19"/>
      <c r="S23" s="19"/>
      <c r="T23" s="23"/>
      <c r="U23" s="18"/>
    </row>
    <row r="24" spans="1:24" x14ac:dyDescent="0.2">
      <c r="B24" s="1" t="s">
        <v>5</v>
      </c>
      <c r="C24" s="2" t="s">
        <v>62</v>
      </c>
      <c r="D24" s="2" t="s">
        <v>24</v>
      </c>
      <c r="E24" s="31">
        <v>41905</v>
      </c>
      <c r="F24" s="6">
        <v>1600</v>
      </c>
      <c r="G24" s="7">
        <v>2.2000000000000002</v>
      </c>
      <c r="H24" s="7">
        <v>0</v>
      </c>
      <c r="I24" s="7" t="s">
        <v>24</v>
      </c>
      <c r="J24" s="7" t="s">
        <v>24</v>
      </c>
      <c r="K24" s="7" t="s">
        <v>24</v>
      </c>
      <c r="L24" s="7" t="s">
        <v>24</v>
      </c>
      <c r="M24" s="7" t="s">
        <v>24</v>
      </c>
      <c r="N24" s="7" t="s">
        <v>24</v>
      </c>
      <c r="O24" s="7" t="s">
        <v>24</v>
      </c>
      <c r="P24" s="9">
        <f>SUM(N$24:N$33)</f>
        <v>0.45999700000000004</v>
      </c>
      <c r="R24" s="2" t="s">
        <v>23</v>
      </c>
      <c r="S24" s="7" t="s">
        <v>24</v>
      </c>
      <c r="T24" s="3" t="s">
        <v>22</v>
      </c>
      <c r="U24" s="1" t="s">
        <v>255</v>
      </c>
      <c r="V24" s="1">
        <v>20150130</v>
      </c>
      <c r="W24" s="1" t="s">
        <v>256</v>
      </c>
      <c r="X24" s="1">
        <v>20150130</v>
      </c>
    </row>
    <row r="25" spans="1:24" x14ac:dyDescent="0.2">
      <c r="B25" s="1" t="s">
        <v>5</v>
      </c>
      <c r="C25" s="2" t="s">
        <v>62</v>
      </c>
      <c r="D25" s="2" t="s">
        <v>24</v>
      </c>
      <c r="E25" s="31">
        <v>41905</v>
      </c>
      <c r="F25" s="6">
        <v>1600</v>
      </c>
      <c r="G25" s="7">
        <v>2.2999999999999998</v>
      </c>
      <c r="H25" s="7">
        <v>0</v>
      </c>
      <c r="I25" s="7" t="s">
        <v>24</v>
      </c>
      <c r="J25" s="7" t="s">
        <v>24</v>
      </c>
      <c r="K25" s="9">
        <v>0</v>
      </c>
      <c r="L25" s="8">
        <f>AVERAGE(G25:G26)-G25</f>
        <v>4.9999999999999822E-2</v>
      </c>
      <c r="M25" s="8">
        <f t="shared" ref="M25:M33" si="6">L25*H25</f>
        <v>0</v>
      </c>
      <c r="N25" s="9">
        <f t="shared" ref="N25:N33" si="7">M25*K25</f>
        <v>0</v>
      </c>
      <c r="O25" s="8">
        <f>N25/$P$24*100</f>
        <v>0</v>
      </c>
      <c r="P25" s="9">
        <f t="shared" ref="P25:P33" si="8">SUM(N$24:N$33)</f>
        <v>0.45999700000000004</v>
      </c>
      <c r="Q25" s="7" t="s">
        <v>65</v>
      </c>
      <c r="R25" s="2" t="s">
        <v>23</v>
      </c>
      <c r="S25" s="7" t="s">
        <v>24</v>
      </c>
      <c r="T25" s="3" t="s">
        <v>22</v>
      </c>
      <c r="U25" s="1" t="s">
        <v>255</v>
      </c>
      <c r="V25" s="1">
        <v>20150130</v>
      </c>
      <c r="W25" s="1" t="s">
        <v>256</v>
      </c>
      <c r="X25" s="1">
        <v>20150130</v>
      </c>
    </row>
    <row r="26" spans="1:24" x14ac:dyDescent="0.2">
      <c r="B26" s="1" t="s">
        <v>5</v>
      </c>
      <c r="C26" s="2" t="s">
        <v>62</v>
      </c>
      <c r="D26" s="2" t="s">
        <v>24</v>
      </c>
      <c r="E26" s="31">
        <v>41905</v>
      </c>
      <c r="F26" s="6">
        <v>1600</v>
      </c>
      <c r="G26" s="7">
        <v>2.4</v>
      </c>
      <c r="H26" s="7">
        <v>0.2</v>
      </c>
      <c r="I26" s="7">
        <v>7</v>
      </c>
      <c r="J26" s="7">
        <v>40</v>
      </c>
      <c r="K26" s="9">
        <f t="shared" ref="K26:K32" si="9">2.2048*(I26/J26) + 0.0178</f>
        <v>0.40364</v>
      </c>
      <c r="L26" s="8">
        <f t="shared" ref="L26:L31" si="10">AVERAGE(G26:G27)-AVERAGE(G25:G26)</f>
        <v>0.35000000000000053</v>
      </c>
      <c r="M26" s="8">
        <f t="shared" si="6"/>
        <v>7.0000000000000104E-2</v>
      </c>
      <c r="N26" s="9">
        <f t="shared" si="7"/>
        <v>2.8254800000000042E-2</v>
      </c>
      <c r="O26" s="8">
        <f t="shared" ref="O26:O33" si="11">N26/$P$24*100</f>
        <v>6.1423878851383895</v>
      </c>
      <c r="P26" s="9">
        <f t="shared" si="8"/>
        <v>0.45999700000000004</v>
      </c>
      <c r="Q26" s="7"/>
      <c r="R26" s="2" t="s">
        <v>23</v>
      </c>
      <c r="S26" s="7" t="s">
        <v>24</v>
      </c>
      <c r="T26" s="3" t="s">
        <v>22</v>
      </c>
      <c r="U26" s="1" t="s">
        <v>255</v>
      </c>
      <c r="V26" s="1">
        <v>20150130</v>
      </c>
      <c r="W26" s="1" t="s">
        <v>256</v>
      </c>
      <c r="X26" s="1">
        <v>20150130</v>
      </c>
    </row>
    <row r="27" spans="1:24" x14ac:dyDescent="0.2">
      <c r="B27" s="1" t="s">
        <v>5</v>
      </c>
      <c r="C27" s="2" t="s">
        <v>62</v>
      </c>
      <c r="D27" s="2" t="s">
        <v>24</v>
      </c>
      <c r="E27" s="31">
        <v>41905</v>
      </c>
      <c r="F27" s="6">
        <v>1600</v>
      </c>
      <c r="G27" s="7">
        <v>3</v>
      </c>
      <c r="H27" s="7">
        <v>0.2</v>
      </c>
      <c r="I27" s="7">
        <v>21</v>
      </c>
      <c r="J27" s="7">
        <v>40</v>
      </c>
      <c r="K27" s="9">
        <f t="shared" si="9"/>
        <v>1.1753200000000001</v>
      </c>
      <c r="L27" s="8">
        <f t="shared" si="10"/>
        <v>0.54999999999999982</v>
      </c>
      <c r="M27" s="8">
        <f t="shared" si="6"/>
        <v>0.10999999999999997</v>
      </c>
      <c r="N27" s="9">
        <f t="shared" si="7"/>
        <v>0.12928519999999999</v>
      </c>
      <c r="O27" s="8">
        <f>N27/$P$24*100</f>
        <v>28.10566155866233</v>
      </c>
      <c r="P27" s="9">
        <f t="shared" si="8"/>
        <v>0.45999700000000004</v>
      </c>
      <c r="Q27" s="7"/>
      <c r="R27" s="2" t="s">
        <v>23</v>
      </c>
      <c r="S27" s="7" t="s">
        <v>24</v>
      </c>
      <c r="T27" s="3" t="s">
        <v>22</v>
      </c>
      <c r="U27" s="1" t="s">
        <v>255</v>
      </c>
      <c r="V27" s="1">
        <v>20150130</v>
      </c>
      <c r="W27" s="1" t="s">
        <v>256</v>
      </c>
      <c r="X27" s="1">
        <v>20150130</v>
      </c>
    </row>
    <row r="28" spans="1:24" x14ac:dyDescent="0.2">
      <c r="B28" s="1" t="s">
        <v>5</v>
      </c>
      <c r="C28" s="2" t="s">
        <v>62</v>
      </c>
      <c r="D28" s="2" t="s">
        <v>24</v>
      </c>
      <c r="E28" s="31">
        <v>41905</v>
      </c>
      <c r="F28" s="6">
        <v>1600</v>
      </c>
      <c r="G28" s="7">
        <v>3.5</v>
      </c>
      <c r="H28" s="7">
        <v>0.2</v>
      </c>
      <c r="I28" s="7">
        <v>14</v>
      </c>
      <c r="J28" s="7">
        <v>40</v>
      </c>
      <c r="K28" s="9">
        <f t="shared" si="9"/>
        <v>0.78948000000000007</v>
      </c>
      <c r="L28" s="8">
        <f t="shared" si="10"/>
        <v>0.5</v>
      </c>
      <c r="M28" s="8">
        <f t="shared" si="6"/>
        <v>0.1</v>
      </c>
      <c r="N28" s="9">
        <f t="shared" si="7"/>
        <v>7.8948000000000018E-2</v>
      </c>
      <c r="O28" s="8">
        <f>N28/$P$24*100</f>
        <v>17.162720626438873</v>
      </c>
      <c r="P28" s="9">
        <f t="shared" si="8"/>
        <v>0.45999700000000004</v>
      </c>
      <c r="Q28" s="7"/>
      <c r="R28" s="2" t="s">
        <v>23</v>
      </c>
      <c r="S28" s="7" t="s">
        <v>24</v>
      </c>
      <c r="T28" s="3" t="s">
        <v>22</v>
      </c>
      <c r="U28" s="1" t="s">
        <v>255</v>
      </c>
      <c r="V28" s="1">
        <v>20150130</v>
      </c>
      <c r="W28" s="1" t="s">
        <v>256</v>
      </c>
      <c r="X28" s="1">
        <v>20150130</v>
      </c>
    </row>
    <row r="29" spans="1:24" x14ac:dyDescent="0.2">
      <c r="B29" s="1" t="s">
        <v>5</v>
      </c>
      <c r="C29" s="2" t="s">
        <v>62</v>
      </c>
      <c r="D29" s="2" t="s">
        <v>24</v>
      </c>
      <c r="E29" s="31">
        <v>41905</v>
      </c>
      <c r="F29" s="6">
        <v>1600</v>
      </c>
      <c r="G29" s="7">
        <v>4</v>
      </c>
      <c r="H29" s="7">
        <v>0.2</v>
      </c>
      <c r="I29" s="7">
        <v>20</v>
      </c>
      <c r="J29" s="7">
        <v>40</v>
      </c>
      <c r="K29" s="9">
        <f t="shared" si="9"/>
        <v>1.1202000000000001</v>
      </c>
      <c r="L29" s="8">
        <f t="shared" si="10"/>
        <v>0.5</v>
      </c>
      <c r="M29" s="8">
        <f t="shared" si="6"/>
        <v>0.1</v>
      </c>
      <c r="N29" s="9">
        <f t="shared" si="7"/>
        <v>0.11202000000000001</v>
      </c>
      <c r="O29" s="8">
        <f t="shared" si="11"/>
        <v>24.352332732604779</v>
      </c>
      <c r="P29" s="9">
        <f t="shared" si="8"/>
        <v>0.45999700000000004</v>
      </c>
      <c r="Q29" s="7"/>
      <c r="R29" s="2" t="s">
        <v>23</v>
      </c>
      <c r="S29" s="7" t="s">
        <v>24</v>
      </c>
      <c r="T29" s="3" t="s">
        <v>22</v>
      </c>
      <c r="U29" s="1" t="s">
        <v>255</v>
      </c>
      <c r="V29" s="1">
        <v>20150130</v>
      </c>
      <c r="W29" s="1" t="s">
        <v>256</v>
      </c>
      <c r="X29" s="1">
        <v>20150130</v>
      </c>
    </row>
    <row r="30" spans="1:24" x14ac:dyDescent="0.2">
      <c r="B30" s="1" t="s">
        <v>5</v>
      </c>
      <c r="C30" s="2" t="s">
        <v>62</v>
      </c>
      <c r="D30" s="2" t="s">
        <v>24</v>
      </c>
      <c r="E30" s="31">
        <v>41905</v>
      </c>
      <c r="F30" s="6">
        <v>1600</v>
      </c>
      <c r="G30" s="7">
        <v>4.5</v>
      </c>
      <c r="H30" s="7">
        <v>0.2</v>
      </c>
      <c r="I30" s="7">
        <v>13</v>
      </c>
      <c r="J30" s="7">
        <v>40</v>
      </c>
      <c r="K30" s="9">
        <f t="shared" si="9"/>
        <v>0.73436000000000012</v>
      </c>
      <c r="L30" s="8">
        <f t="shared" si="10"/>
        <v>0.5</v>
      </c>
      <c r="M30" s="8">
        <f t="shared" si="6"/>
        <v>0.1</v>
      </c>
      <c r="N30" s="9">
        <f t="shared" si="7"/>
        <v>7.3436000000000015E-2</v>
      </c>
      <c r="O30" s="8">
        <f t="shared" si="11"/>
        <v>15.964451942077885</v>
      </c>
      <c r="P30" s="9">
        <f t="shared" si="8"/>
        <v>0.45999700000000004</v>
      </c>
      <c r="Q30" s="7"/>
      <c r="R30" s="2" t="s">
        <v>23</v>
      </c>
      <c r="S30" s="7" t="s">
        <v>24</v>
      </c>
      <c r="T30" s="3" t="s">
        <v>22</v>
      </c>
      <c r="U30" s="1" t="s">
        <v>255</v>
      </c>
      <c r="V30" s="1">
        <v>20150130</v>
      </c>
      <c r="W30" s="1" t="s">
        <v>256</v>
      </c>
      <c r="X30" s="1">
        <v>20150130</v>
      </c>
    </row>
    <row r="31" spans="1:24" x14ac:dyDescent="0.2">
      <c r="B31" s="1" t="s">
        <v>5</v>
      </c>
      <c r="C31" s="2" t="s">
        <v>62</v>
      </c>
      <c r="D31" s="2" t="s">
        <v>24</v>
      </c>
      <c r="E31" s="31">
        <v>41905</v>
      </c>
      <c r="F31" s="6">
        <v>1600</v>
      </c>
      <c r="G31" s="7">
        <v>5</v>
      </c>
      <c r="H31" s="7">
        <v>0.1</v>
      </c>
      <c r="I31" s="7">
        <v>13</v>
      </c>
      <c r="J31" s="7">
        <v>40</v>
      </c>
      <c r="K31" s="9">
        <f t="shared" si="9"/>
        <v>0.73436000000000012</v>
      </c>
      <c r="L31" s="8">
        <f t="shared" si="10"/>
        <v>0.5</v>
      </c>
      <c r="M31" s="8">
        <f t="shared" si="6"/>
        <v>0.05</v>
      </c>
      <c r="N31" s="9">
        <f t="shared" si="7"/>
        <v>3.6718000000000008E-2</v>
      </c>
      <c r="O31" s="8">
        <f t="shared" si="11"/>
        <v>7.9822259710389423</v>
      </c>
      <c r="P31" s="9">
        <f t="shared" si="8"/>
        <v>0.45999700000000004</v>
      </c>
      <c r="Q31" s="7"/>
      <c r="R31" s="2" t="s">
        <v>23</v>
      </c>
      <c r="S31" s="7" t="s">
        <v>24</v>
      </c>
      <c r="T31" s="3" t="s">
        <v>22</v>
      </c>
      <c r="U31" s="1" t="s">
        <v>255</v>
      </c>
      <c r="V31" s="1">
        <v>20150130</v>
      </c>
      <c r="W31" s="1" t="s">
        <v>256</v>
      </c>
      <c r="X31" s="1">
        <v>20150130</v>
      </c>
    </row>
    <row r="32" spans="1:24" x14ac:dyDescent="0.2">
      <c r="B32" s="1" t="s">
        <v>5</v>
      </c>
      <c r="C32" s="2" t="s">
        <v>62</v>
      </c>
      <c r="D32" s="2" t="s">
        <v>24</v>
      </c>
      <c r="E32" s="31">
        <v>41905</v>
      </c>
      <c r="F32" s="6">
        <v>1600</v>
      </c>
      <c r="G32" s="7">
        <v>5.5</v>
      </c>
      <c r="H32" s="7">
        <v>0.1</v>
      </c>
      <c r="I32" s="7">
        <v>0</v>
      </c>
      <c r="J32" s="7">
        <v>40</v>
      </c>
      <c r="K32" s="9">
        <f t="shared" si="9"/>
        <v>1.78E-2</v>
      </c>
      <c r="L32" s="8">
        <f>AVERAGE(G32:G33)-AVERAGE(G31:G32)</f>
        <v>0.75</v>
      </c>
      <c r="M32" s="8">
        <f t="shared" si="6"/>
        <v>7.5000000000000011E-2</v>
      </c>
      <c r="N32" s="9">
        <f t="shared" si="7"/>
        <v>1.3350000000000002E-3</v>
      </c>
      <c r="O32" s="8">
        <f t="shared" si="11"/>
        <v>0.29021928403880898</v>
      </c>
      <c r="P32" s="9">
        <f t="shared" si="8"/>
        <v>0.45999700000000004</v>
      </c>
      <c r="Q32" s="7"/>
      <c r="R32" s="2" t="s">
        <v>23</v>
      </c>
      <c r="S32" s="7" t="s">
        <v>24</v>
      </c>
      <c r="T32" s="3" t="s">
        <v>22</v>
      </c>
      <c r="U32" s="1" t="s">
        <v>255</v>
      </c>
      <c r="V32" s="1">
        <v>20150130</v>
      </c>
      <c r="W32" s="1" t="s">
        <v>256</v>
      </c>
      <c r="X32" s="1">
        <v>20150130</v>
      </c>
    </row>
    <row r="33" spans="1:24" x14ac:dyDescent="0.2">
      <c r="B33" s="1" t="s">
        <v>5</v>
      </c>
      <c r="C33" s="2" t="s">
        <v>62</v>
      </c>
      <c r="D33" s="2" t="s">
        <v>24</v>
      </c>
      <c r="E33" s="31">
        <v>41905</v>
      </c>
      <c r="F33" s="6">
        <v>1600</v>
      </c>
      <c r="G33" s="7">
        <v>6.5</v>
      </c>
      <c r="H33" s="7">
        <v>0</v>
      </c>
      <c r="I33" s="7" t="s">
        <v>24</v>
      </c>
      <c r="J33" s="7" t="s">
        <v>24</v>
      </c>
      <c r="K33" s="9">
        <v>0</v>
      </c>
      <c r="L33" s="8">
        <f>AVERAGE(G33:G33)-AVERAGE(G32:G33)</f>
        <v>0.5</v>
      </c>
      <c r="M33" s="8">
        <f t="shared" si="6"/>
        <v>0</v>
      </c>
      <c r="N33" s="9">
        <f t="shared" si="7"/>
        <v>0</v>
      </c>
      <c r="O33" s="8">
        <f t="shared" si="11"/>
        <v>0</v>
      </c>
      <c r="P33" s="9">
        <f t="shared" si="8"/>
        <v>0.45999700000000004</v>
      </c>
      <c r="Q33" s="7" t="s">
        <v>64</v>
      </c>
      <c r="R33" s="2" t="s">
        <v>23</v>
      </c>
      <c r="S33" s="7" t="s">
        <v>24</v>
      </c>
      <c r="T33" s="3" t="s">
        <v>22</v>
      </c>
      <c r="U33" s="1" t="s">
        <v>255</v>
      </c>
      <c r="V33" s="1">
        <v>20150130</v>
      </c>
      <c r="W33" s="1" t="s">
        <v>256</v>
      </c>
      <c r="X33" s="1">
        <v>20150130</v>
      </c>
    </row>
    <row r="34" spans="1:24" x14ac:dyDescent="0.2">
      <c r="A34" s="18"/>
      <c r="B34" s="18"/>
      <c r="C34" s="103"/>
      <c r="D34" s="103"/>
      <c r="E34" s="32"/>
      <c r="F34" s="28"/>
      <c r="G34" s="18"/>
      <c r="H34" s="18"/>
      <c r="I34" s="18"/>
      <c r="J34" s="18"/>
      <c r="K34" s="18"/>
      <c r="L34" s="18"/>
      <c r="M34" s="18"/>
      <c r="N34" s="18"/>
      <c r="O34" s="18"/>
      <c r="P34" s="18"/>
      <c r="Q34" s="18"/>
      <c r="R34" s="18"/>
      <c r="S34" s="18"/>
      <c r="T34" s="24"/>
      <c r="U34" s="18"/>
    </row>
    <row r="35" spans="1:24" x14ac:dyDescent="0.2">
      <c r="B35" s="1" t="s">
        <v>10</v>
      </c>
      <c r="C35" s="2" t="s">
        <v>11</v>
      </c>
      <c r="D35" s="2" t="s">
        <v>24</v>
      </c>
      <c r="E35" s="31">
        <v>41906</v>
      </c>
      <c r="F35" s="27" t="s">
        <v>67</v>
      </c>
      <c r="G35" s="7">
        <v>0</v>
      </c>
      <c r="H35" s="7" t="s">
        <v>24</v>
      </c>
      <c r="I35" s="7" t="s">
        <v>24</v>
      </c>
      <c r="J35" s="7" t="s">
        <v>24</v>
      </c>
      <c r="K35" s="7" t="s">
        <v>24</v>
      </c>
      <c r="L35" s="7" t="s">
        <v>24</v>
      </c>
      <c r="M35" s="7" t="s">
        <v>24</v>
      </c>
      <c r="N35" s="7" t="s">
        <v>24</v>
      </c>
      <c r="O35" s="7" t="s">
        <v>24</v>
      </c>
      <c r="P35" s="9">
        <f>SUM(N$35:N$47)</f>
        <v>0.22956569999999998</v>
      </c>
      <c r="Q35" s="1" t="s">
        <v>83</v>
      </c>
      <c r="R35" s="9" t="s">
        <v>69</v>
      </c>
      <c r="S35" s="7" t="s">
        <v>24</v>
      </c>
      <c r="T35" s="3" t="s">
        <v>21</v>
      </c>
      <c r="U35" s="1" t="s">
        <v>255</v>
      </c>
      <c r="V35" s="1">
        <v>20150130</v>
      </c>
      <c r="W35" s="1" t="s">
        <v>256</v>
      </c>
      <c r="X35" s="1">
        <v>20150130</v>
      </c>
    </row>
    <row r="36" spans="1:24" x14ac:dyDescent="0.2">
      <c r="B36" s="1" t="s">
        <v>10</v>
      </c>
      <c r="C36" s="2" t="s">
        <v>11</v>
      </c>
      <c r="D36" s="2" t="s">
        <v>24</v>
      </c>
      <c r="E36" s="31">
        <v>41906</v>
      </c>
      <c r="F36" s="27" t="s">
        <v>67</v>
      </c>
      <c r="G36" s="7">
        <v>1</v>
      </c>
      <c r="H36" s="7" t="s">
        <v>24</v>
      </c>
      <c r="I36" s="7" t="s">
        <v>24</v>
      </c>
      <c r="J36" s="7" t="s">
        <v>24</v>
      </c>
      <c r="K36" s="7" t="s">
        <v>24</v>
      </c>
      <c r="L36" s="7" t="s">
        <v>24</v>
      </c>
      <c r="M36" s="7" t="s">
        <v>24</v>
      </c>
      <c r="N36" s="7" t="s">
        <v>24</v>
      </c>
      <c r="O36" s="7" t="s">
        <v>24</v>
      </c>
      <c r="P36" s="9">
        <f t="shared" ref="P36:P47" si="12">SUM(N$35:N$47)</f>
        <v>0.22956569999999998</v>
      </c>
      <c r="Q36" s="1" t="s">
        <v>74</v>
      </c>
      <c r="R36" s="9" t="s">
        <v>69</v>
      </c>
      <c r="S36" s="7" t="s">
        <v>24</v>
      </c>
      <c r="T36" s="3" t="s">
        <v>21</v>
      </c>
      <c r="U36" s="1" t="s">
        <v>255</v>
      </c>
      <c r="V36" s="1">
        <v>20150130</v>
      </c>
      <c r="W36" s="1" t="s">
        <v>256</v>
      </c>
      <c r="X36" s="1">
        <v>20150130</v>
      </c>
    </row>
    <row r="37" spans="1:24" x14ac:dyDescent="0.2">
      <c r="B37" s="1" t="s">
        <v>10</v>
      </c>
      <c r="C37" s="2" t="s">
        <v>11</v>
      </c>
      <c r="D37" s="2" t="s">
        <v>24</v>
      </c>
      <c r="E37" s="31">
        <v>41906</v>
      </c>
      <c r="F37" s="27" t="s">
        <v>67</v>
      </c>
      <c r="G37" s="7">
        <v>2</v>
      </c>
      <c r="H37" s="7">
        <v>0</v>
      </c>
      <c r="I37" s="7" t="s">
        <v>24</v>
      </c>
      <c r="J37" s="7" t="s">
        <v>24</v>
      </c>
      <c r="K37" s="9">
        <v>0</v>
      </c>
      <c r="L37" s="8">
        <f>AVERAGE(G37:G38)-G37</f>
        <v>0.25</v>
      </c>
      <c r="M37" s="8">
        <f>L37*H37</f>
        <v>0</v>
      </c>
      <c r="N37" s="9">
        <f>M37*K37</f>
        <v>0</v>
      </c>
      <c r="O37" s="8">
        <f t="shared" ref="O37:O47" si="13">N37/$P$35*100</f>
        <v>0</v>
      </c>
      <c r="P37" s="9">
        <f t="shared" si="12"/>
        <v>0.22956569999999998</v>
      </c>
      <c r="Q37" s="7" t="s">
        <v>64</v>
      </c>
      <c r="R37" s="9" t="s">
        <v>69</v>
      </c>
      <c r="S37" s="7" t="s">
        <v>24</v>
      </c>
      <c r="T37" s="3" t="s">
        <v>21</v>
      </c>
      <c r="U37" s="1" t="s">
        <v>255</v>
      </c>
      <c r="V37" s="1">
        <v>20150130</v>
      </c>
      <c r="W37" s="1" t="s">
        <v>256</v>
      </c>
      <c r="X37" s="1">
        <v>20150130</v>
      </c>
    </row>
    <row r="38" spans="1:24" x14ac:dyDescent="0.2">
      <c r="B38" s="1" t="s">
        <v>10</v>
      </c>
      <c r="C38" s="2" t="s">
        <v>11</v>
      </c>
      <c r="D38" s="2" t="s">
        <v>24</v>
      </c>
      <c r="E38" s="31">
        <v>41906</v>
      </c>
      <c r="F38" s="27" t="s">
        <v>67</v>
      </c>
      <c r="G38" s="7">
        <v>2.5</v>
      </c>
      <c r="H38" s="7">
        <v>0.1</v>
      </c>
      <c r="I38" s="7">
        <v>13</v>
      </c>
      <c r="J38" s="7">
        <v>40</v>
      </c>
      <c r="K38" s="9">
        <f>0.9604*(I38/J38) + 0.0312</f>
        <v>0.34333000000000002</v>
      </c>
      <c r="L38" s="8">
        <f>AVERAGE(G38:G39)-AVERAGE(G37:G38)</f>
        <v>0.5</v>
      </c>
      <c r="M38" s="8">
        <f t="shared" ref="M38:M47" si="14">L38*H38</f>
        <v>0.05</v>
      </c>
      <c r="N38" s="9">
        <f t="shared" ref="N38:N47" si="15">M38*K38</f>
        <v>1.7166500000000001E-2</v>
      </c>
      <c r="O38" s="8">
        <f t="shared" si="13"/>
        <v>7.4778157189858945</v>
      </c>
      <c r="P38" s="9">
        <f t="shared" si="12"/>
        <v>0.22956569999999998</v>
      </c>
      <c r="Q38" s="7"/>
      <c r="R38" s="9" t="s">
        <v>69</v>
      </c>
      <c r="S38" s="7" t="s">
        <v>24</v>
      </c>
      <c r="T38" s="3" t="s">
        <v>21</v>
      </c>
      <c r="U38" s="1" t="s">
        <v>255</v>
      </c>
      <c r="V38" s="1">
        <v>20150130</v>
      </c>
      <c r="W38" s="1" t="s">
        <v>256</v>
      </c>
      <c r="X38" s="1">
        <v>20150130</v>
      </c>
    </row>
    <row r="39" spans="1:24" x14ac:dyDescent="0.2">
      <c r="B39" s="1" t="s">
        <v>10</v>
      </c>
      <c r="C39" s="2" t="s">
        <v>11</v>
      </c>
      <c r="D39" s="2" t="s">
        <v>24</v>
      </c>
      <c r="E39" s="31">
        <v>41906</v>
      </c>
      <c r="F39" s="27" t="s">
        <v>67</v>
      </c>
      <c r="G39" s="7">
        <v>3</v>
      </c>
      <c r="H39" s="7">
        <v>0.1</v>
      </c>
      <c r="I39" s="7">
        <v>20</v>
      </c>
      <c r="J39" s="7">
        <v>40</v>
      </c>
      <c r="K39" s="9">
        <f t="shared" ref="K39:K46" si="16">0.9604*(I39/J39) + 0.0312</f>
        <v>0.51139999999999997</v>
      </c>
      <c r="L39" s="8">
        <f t="shared" ref="L39:L46" si="17">AVERAGE(G39:G40)-AVERAGE(G38:G39)</f>
        <v>0.5</v>
      </c>
      <c r="M39" s="8">
        <f t="shared" si="14"/>
        <v>0.05</v>
      </c>
      <c r="N39" s="9">
        <f t="shared" si="15"/>
        <v>2.5569999999999999E-2</v>
      </c>
      <c r="O39" s="8">
        <f t="shared" si="13"/>
        <v>11.138423553692908</v>
      </c>
      <c r="P39" s="9">
        <f t="shared" si="12"/>
        <v>0.22956569999999998</v>
      </c>
      <c r="Q39" s="7"/>
      <c r="R39" s="9" t="s">
        <v>69</v>
      </c>
      <c r="S39" s="7" t="s">
        <v>24</v>
      </c>
      <c r="T39" s="3" t="s">
        <v>21</v>
      </c>
      <c r="U39" s="1" t="s">
        <v>255</v>
      </c>
      <c r="V39" s="1">
        <v>20150130</v>
      </c>
      <c r="W39" s="1" t="s">
        <v>256</v>
      </c>
      <c r="X39" s="1">
        <v>20150130</v>
      </c>
    </row>
    <row r="40" spans="1:24" x14ac:dyDescent="0.2">
      <c r="B40" s="1" t="s">
        <v>10</v>
      </c>
      <c r="C40" s="2" t="s">
        <v>11</v>
      </c>
      <c r="D40" s="2" t="s">
        <v>24</v>
      </c>
      <c r="E40" s="31">
        <v>41906</v>
      </c>
      <c r="F40" s="27" t="s">
        <v>67</v>
      </c>
      <c r="G40" s="7">
        <v>3.5</v>
      </c>
      <c r="H40" s="7">
        <v>0.1</v>
      </c>
      <c r="I40" s="7">
        <v>20</v>
      </c>
      <c r="J40" s="7">
        <v>40</v>
      </c>
      <c r="K40" s="9">
        <f t="shared" si="16"/>
        <v>0.51139999999999997</v>
      </c>
      <c r="L40" s="8">
        <f t="shared" si="17"/>
        <v>0.5</v>
      </c>
      <c r="M40" s="8">
        <f t="shared" si="14"/>
        <v>0.05</v>
      </c>
      <c r="N40" s="9">
        <f t="shared" si="15"/>
        <v>2.5569999999999999E-2</v>
      </c>
      <c r="O40" s="8">
        <f t="shared" si="13"/>
        <v>11.138423553692908</v>
      </c>
      <c r="P40" s="9">
        <f t="shared" si="12"/>
        <v>0.22956569999999998</v>
      </c>
      <c r="Q40" s="7"/>
      <c r="R40" s="9" t="s">
        <v>69</v>
      </c>
      <c r="S40" s="7" t="s">
        <v>24</v>
      </c>
      <c r="T40" s="3" t="s">
        <v>21</v>
      </c>
      <c r="U40" s="1" t="s">
        <v>255</v>
      </c>
      <c r="V40" s="1">
        <v>20150130</v>
      </c>
      <c r="W40" s="1" t="s">
        <v>256</v>
      </c>
      <c r="X40" s="1">
        <v>20150130</v>
      </c>
    </row>
    <row r="41" spans="1:24" x14ac:dyDescent="0.2">
      <c r="B41" s="1" t="s">
        <v>10</v>
      </c>
      <c r="C41" s="2" t="s">
        <v>11</v>
      </c>
      <c r="D41" s="2" t="s">
        <v>24</v>
      </c>
      <c r="E41" s="31">
        <v>41906</v>
      </c>
      <c r="F41" s="27" t="s">
        <v>67</v>
      </c>
      <c r="G41" s="7">
        <v>4</v>
      </c>
      <c r="H41" s="7">
        <v>0.1</v>
      </c>
      <c r="I41" s="7">
        <v>22</v>
      </c>
      <c r="J41" s="7">
        <v>40</v>
      </c>
      <c r="K41" s="9">
        <f t="shared" si="16"/>
        <v>0.55942000000000003</v>
      </c>
      <c r="L41" s="8">
        <f t="shared" si="17"/>
        <v>0.5</v>
      </c>
      <c r="M41" s="8">
        <f t="shared" si="14"/>
        <v>0.05</v>
      </c>
      <c r="N41" s="9">
        <f t="shared" si="15"/>
        <v>2.7971000000000003E-2</v>
      </c>
      <c r="O41" s="8">
        <f t="shared" si="13"/>
        <v>12.184311506466344</v>
      </c>
      <c r="P41" s="9">
        <f t="shared" si="12"/>
        <v>0.22956569999999998</v>
      </c>
      <c r="Q41" s="7"/>
      <c r="R41" s="9" t="s">
        <v>69</v>
      </c>
      <c r="S41" s="7" t="s">
        <v>24</v>
      </c>
      <c r="T41" s="3" t="s">
        <v>21</v>
      </c>
      <c r="U41" s="1" t="s">
        <v>255</v>
      </c>
      <c r="V41" s="1">
        <v>20150130</v>
      </c>
      <c r="W41" s="1" t="s">
        <v>256</v>
      </c>
      <c r="X41" s="1">
        <v>20150130</v>
      </c>
    </row>
    <row r="42" spans="1:24" x14ac:dyDescent="0.2">
      <c r="B42" s="1" t="s">
        <v>10</v>
      </c>
      <c r="C42" s="2" t="s">
        <v>11</v>
      </c>
      <c r="D42" s="2" t="s">
        <v>24</v>
      </c>
      <c r="E42" s="31">
        <v>41906</v>
      </c>
      <c r="F42" s="27" t="s">
        <v>67</v>
      </c>
      <c r="G42" s="7">
        <v>4.5</v>
      </c>
      <c r="H42" s="7">
        <v>0.15</v>
      </c>
      <c r="I42" s="7">
        <v>14</v>
      </c>
      <c r="J42" s="7">
        <v>40</v>
      </c>
      <c r="K42" s="9">
        <f t="shared" si="16"/>
        <v>0.36734</v>
      </c>
      <c r="L42" s="8">
        <f t="shared" si="17"/>
        <v>0.5</v>
      </c>
      <c r="M42" s="8">
        <f t="shared" si="14"/>
        <v>7.4999999999999997E-2</v>
      </c>
      <c r="N42" s="9">
        <f t="shared" si="15"/>
        <v>2.7550499999999999E-2</v>
      </c>
      <c r="O42" s="8">
        <f t="shared" si="13"/>
        <v>12.001139543058915</v>
      </c>
      <c r="P42" s="9">
        <f t="shared" si="12"/>
        <v>0.22956569999999998</v>
      </c>
      <c r="Q42" s="7"/>
      <c r="R42" s="9" t="s">
        <v>69</v>
      </c>
      <c r="S42" s="7" t="s">
        <v>24</v>
      </c>
      <c r="T42" s="3" t="s">
        <v>21</v>
      </c>
      <c r="U42" s="1" t="s">
        <v>255</v>
      </c>
      <c r="V42" s="1">
        <v>20150130</v>
      </c>
      <c r="W42" s="1" t="s">
        <v>256</v>
      </c>
      <c r="X42" s="1">
        <v>20150130</v>
      </c>
    </row>
    <row r="43" spans="1:24" x14ac:dyDescent="0.2">
      <c r="B43" s="1" t="s">
        <v>10</v>
      </c>
      <c r="C43" s="2" t="s">
        <v>11</v>
      </c>
      <c r="D43" s="2" t="s">
        <v>24</v>
      </c>
      <c r="E43" s="31">
        <v>41906</v>
      </c>
      <c r="F43" s="27" t="s">
        <v>67</v>
      </c>
      <c r="G43" s="7">
        <v>5</v>
      </c>
      <c r="H43" s="7">
        <v>0.1</v>
      </c>
      <c r="I43" s="7">
        <v>25</v>
      </c>
      <c r="J43" s="7">
        <v>40</v>
      </c>
      <c r="K43" s="9">
        <f t="shared" si="16"/>
        <v>0.63145000000000007</v>
      </c>
      <c r="L43" s="8">
        <f t="shared" si="17"/>
        <v>0.5</v>
      </c>
      <c r="M43" s="8">
        <f t="shared" si="14"/>
        <v>0.05</v>
      </c>
      <c r="N43" s="9">
        <f t="shared" si="15"/>
        <v>3.1572500000000003E-2</v>
      </c>
      <c r="O43" s="8">
        <f t="shared" si="13"/>
        <v>13.753143435626491</v>
      </c>
      <c r="P43" s="9">
        <f t="shared" si="12"/>
        <v>0.22956569999999998</v>
      </c>
      <c r="Q43" s="7"/>
      <c r="R43" s="9" t="s">
        <v>69</v>
      </c>
      <c r="S43" s="7" t="s">
        <v>24</v>
      </c>
      <c r="T43" s="3" t="s">
        <v>21</v>
      </c>
      <c r="U43" s="1" t="s">
        <v>255</v>
      </c>
      <c r="V43" s="1">
        <v>20150130</v>
      </c>
      <c r="W43" s="1" t="s">
        <v>256</v>
      </c>
      <c r="X43" s="1">
        <v>20150130</v>
      </c>
    </row>
    <row r="44" spans="1:24" x14ac:dyDescent="0.2">
      <c r="B44" s="1" t="s">
        <v>10</v>
      </c>
      <c r="C44" s="2" t="s">
        <v>11</v>
      </c>
      <c r="D44" s="2" t="s">
        <v>24</v>
      </c>
      <c r="E44" s="31">
        <v>41906</v>
      </c>
      <c r="F44" s="27" t="s">
        <v>67</v>
      </c>
      <c r="G44" s="7">
        <v>5.5</v>
      </c>
      <c r="H44" s="7">
        <v>0.15</v>
      </c>
      <c r="I44" s="7">
        <v>26</v>
      </c>
      <c r="J44" s="7">
        <v>40</v>
      </c>
      <c r="K44" s="9">
        <f t="shared" si="16"/>
        <v>0.65546000000000004</v>
      </c>
      <c r="L44" s="8">
        <f t="shared" si="17"/>
        <v>0.5</v>
      </c>
      <c r="M44" s="8">
        <f t="shared" si="14"/>
        <v>7.4999999999999997E-2</v>
      </c>
      <c r="N44" s="9">
        <f t="shared" si="15"/>
        <v>4.9159500000000002E-2</v>
      </c>
      <c r="O44" s="8">
        <f t="shared" si="13"/>
        <v>21.41413111801981</v>
      </c>
      <c r="P44" s="9">
        <f t="shared" si="12"/>
        <v>0.22956569999999998</v>
      </c>
      <c r="R44" s="9" t="s">
        <v>69</v>
      </c>
      <c r="S44" s="7" t="s">
        <v>24</v>
      </c>
      <c r="T44" s="3" t="s">
        <v>21</v>
      </c>
      <c r="U44" s="1" t="s">
        <v>255</v>
      </c>
      <c r="V44" s="1">
        <v>20150130</v>
      </c>
      <c r="W44" s="1" t="s">
        <v>256</v>
      </c>
      <c r="X44" s="1">
        <v>20150130</v>
      </c>
    </row>
    <row r="45" spans="1:24" x14ac:dyDescent="0.2">
      <c r="B45" s="1" t="s">
        <v>10</v>
      </c>
      <c r="C45" s="2" t="s">
        <v>11</v>
      </c>
      <c r="D45" s="2" t="s">
        <v>24</v>
      </c>
      <c r="E45" s="31">
        <v>41906</v>
      </c>
      <c r="F45" s="27" t="s">
        <v>67</v>
      </c>
      <c r="G45" s="1">
        <v>6</v>
      </c>
      <c r="H45" s="1">
        <v>0.05</v>
      </c>
      <c r="I45" s="1">
        <v>22</v>
      </c>
      <c r="J45" s="7">
        <v>40</v>
      </c>
      <c r="K45" s="9">
        <f t="shared" si="16"/>
        <v>0.55942000000000003</v>
      </c>
      <c r="L45" s="8">
        <f t="shared" si="17"/>
        <v>0.5</v>
      </c>
      <c r="M45" s="8">
        <f t="shared" si="14"/>
        <v>2.5000000000000001E-2</v>
      </c>
      <c r="N45" s="9">
        <f t="shared" si="15"/>
        <v>1.3985500000000001E-2</v>
      </c>
      <c r="O45" s="8">
        <f t="shared" si="13"/>
        <v>6.0921557532331718</v>
      </c>
      <c r="P45" s="9">
        <f t="shared" si="12"/>
        <v>0.22956569999999998</v>
      </c>
      <c r="R45" s="9" t="s">
        <v>69</v>
      </c>
      <c r="S45" s="7" t="s">
        <v>24</v>
      </c>
      <c r="T45" s="3" t="s">
        <v>21</v>
      </c>
      <c r="U45" s="1" t="s">
        <v>255</v>
      </c>
      <c r="V45" s="1">
        <v>20150130</v>
      </c>
      <c r="W45" s="1" t="s">
        <v>256</v>
      </c>
      <c r="X45" s="1">
        <v>20150130</v>
      </c>
    </row>
    <row r="46" spans="1:24" x14ac:dyDescent="0.2">
      <c r="B46" s="1" t="s">
        <v>10</v>
      </c>
      <c r="C46" s="2" t="s">
        <v>11</v>
      </c>
      <c r="D46" s="2" t="s">
        <v>24</v>
      </c>
      <c r="E46" s="31">
        <v>41906</v>
      </c>
      <c r="F46" s="27" t="s">
        <v>67</v>
      </c>
      <c r="G46" s="1">
        <v>6.5</v>
      </c>
      <c r="H46" s="1">
        <v>0.1</v>
      </c>
      <c r="I46" s="1">
        <v>14</v>
      </c>
      <c r="J46" s="7">
        <v>40</v>
      </c>
      <c r="K46" s="9">
        <f t="shared" si="16"/>
        <v>0.36734</v>
      </c>
      <c r="L46" s="8">
        <f t="shared" si="17"/>
        <v>0.29999999999999982</v>
      </c>
      <c r="M46" s="8">
        <f t="shared" si="14"/>
        <v>2.9999999999999985E-2</v>
      </c>
      <c r="N46" s="9">
        <f t="shared" si="15"/>
        <v>1.1020199999999994E-2</v>
      </c>
      <c r="O46" s="8">
        <f t="shared" si="13"/>
        <v>4.8004558172235638</v>
      </c>
      <c r="P46" s="9">
        <f t="shared" si="12"/>
        <v>0.22956569999999998</v>
      </c>
      <c r="Q46" s="1" t="s">
        <v>66</v>
      </c>
      <c r="R46" s="9" t="s">
        <v>69</v>
      </c>
      <c r="S46" s="7" t="s">
        <v>24</v>
      </c>
      <c r="T46" s="3" t="s">
        <v>21</v>
      </c>
      <c r="U46" s="1" t="s">
        <v>255</v>
      </c>
      <c r="V46" s="1">
        <v>20150130</v>
      </c>
      <c r="W46" s="1" t="s">
        <v>256</v>
      </c>
      <c r="X46" s="1">
        <v>20150130</v>
      </c>
    </row>
    <row r="47" spans="1:24" x14ac:dyDescent="0.2">
      <c r="B47" s="1" t="s">
        <v>10</v>
      </c>
      <c r="C47" s="2" t="s">
        <v>11</v>
      </c>
      <c r="D47" s="2" t="s">
        <v>24</v>
      </c>
      <c r="E47" s="31">
        <v>41906</v>
      </c>
      <c r="F47" s="27" t="s">
        <v>67</v>
      </c>
      <c r="G47" s="1">
        <v>6.6</v>
      </c>
      <c r="H47" s="1">
        <v>0</v>
      </c>
      <c r="I47" s="7" t="s">
        <v>24</v>
      </c>
      <c r="J47" s="7" t="s">
        <v>24</v>
      </c>
      <c r="K47" s="9">
        <v>0</v>
      </c>
      <c r="L47" s="8">
        <f>AVERAGE(G47:G47)-AVERAGE(G46:G47)</f>
        <v>4.9999999999999822E-2</v>
      </c>
      <c r="M47" s="8">
        <f t="shared" si="14"/>
        <v>0</v>
      </c>
      <c r="N47" s="9">
        <f t="shared" si="15"/>
        <v>0</v>
      </c>
      <c r="O47" s="8">
        <f t="shared" si="13"/>
        <v>0</v>
      </c>
      <c r="P47" s="9">
        <f t="shared" si="12"/>
        <v>0.22956569999999998</v>
      </c>
      <c r="Q47" s="7" t="s">
        <v>65</v>
      </c>
      <c r="R47" s="9" t="s">
        <v>69</v>
      </c>
      <c r="S47" s="7" t="s">
        <v>24</v>
      </c>
      <c r="T47" s="3" t="s">
        <v>21</v>
      </c>
      <c r="U47" s="1" t="s">
        <v>255</v>
      </c>
      <c r="V47" s="1">
        <v>20150130</v>
      </c>
      <c r="W47" s="1" t="s">
        <v>256</v>
      </c>
      <c r="X47" s="1">
        <v>20150130</v>
      </c>
    </row>
    <row r="48" spans="1:24" x14ac:dyDescent="0.2">
      <c r="A48" s="18"/>
      <c r="B48" s="18"/>
      <c r="C48" s="103"/>
      <c r="D48" s="103"/>
      <c r="E48" s="32"/>
      <c r="F48" s="28"/>
      <c r="G48" s="18"/>
      <c r="H48" s="18"/>
      <c r="I48" s="18"/>
      <c r="J48" s="18"/>
      <c r="K48" s="18"/>
      <c r="L48" s="18"/>
      <c r="M48" s="18"/>
      <c r="N48" s="18"/>
      <c r="O48" s="18"/>
      <c r="P48" s="18"/>
      <c r="Q48" s="18"/>
      <c r="R48" s="18"/>
      <c r="S48" s="18"/>
      <c r="T48" s="24"/>
      <c r="U48" s="18"/>
    </row>
    <row r="49" spans="2:24" x14ac:dyDescent="0.2">
      <c r="B49" s="1" t="s">
        <v>10</v>
      </c>
      <c r="C49" s="2" t="s">
        <v>82</v>
      </c>
      <c r="D49" s="2" t="s">
        <v>24</v>
      </c>
      <c r="E49" s="31">
        <v>41906</v>
      </c>
      <c r="F49" s="27" t="s">
        <v>72</v>
      </c>
      <c r="G49" s="7">
        <v>0</v>
      </c>
      <c r="H49" s="7" t="s">
        <v>24</v>
      </c>
      <c r="I49" s="7" t="s">
        <v>24</v>
      </c>
      <c r="J49" s="7" t="s">
        <v>24</v>
      </c>
      <c r="K49" s="7" t="s">
        <v>24</v>
      </c>
      <c r="L49" s="7" t="s">
        <v>24</v>
      </c>
      <c r="M49" s="7" t="s">
        <v>24</v>
      </c>
      <c r="N49" s="7" t="s">
        <v>24</v>
      </c>
      <c r="O49" s="7" t="s">
        <v>24</v>
      </c>
      <c r="P49" s="9">
        <f>SUM(N$51:N$72)</f>
        <v>0.89642329999999981</v>
      </c>
      <c r="Q49" s="1" t="s">
        <v>81</v>
      </c>
      <c r="R49" s="9" t="s">
        <v>69</v>
      </c>
      <c r="S49" s="7" t="s">
        <v>24</v>
      </c>
      <c r="T49" s="3" t="s">
        <v>21</v>
      </c>
      <c r="U49" s="1" t="s">
        <v>255</v>
      </c>
      <c r="V49" s="1">
        <v>20150130</v>
      </c>
      <c r="W49" s="1" t="s">
        <v>256</v>
      </c>
      <c r="X49" s="1">
        <v>20150130</v>
      </c>
    </row>
    <row r="50" spans="2:24" x14ac:dyDescent="0.2">
      <c r="B50" s="1" t="s">
        <v>10</v>
      </c>
      <c r="C50" s="2" t="s">
        <v>82</v>
      </c>
      <c r="D50" s="2" t="s">
        <v>24</v>
      </c>
      <c r="E50" s="31">
        <v>41906</v>
      </c>
      <c r="F50" s="27" t="s">
        <v>72</v>
      </c>
      <c r="G50" s="7">
        <v>1</v>
      </c>
      <c r="H50" s="7" t="s">
        <v>24</v>
      </c>
      <c r="I50" s="7" t="s">
        <v>24</v>
      </c>
      <c r="J50" s="7" t="s">
        <v>24</v>
      </c>
      <c r="K50" s="7" t="s">
        <v>24</v>
      </c>
      <c r="L50" s="7" t="s">
        <v>24</v>
      </c>
      <c r="M50" s="7" t="s">
        <v>24</v>
      </c>
      <c r="N50" s="7" t="s">
        <v>24</v>
      </c>
      <c r="O50" s="7" t="s">
        <v>24</v>
      </c>
      <c r="P50" s="9">
        <f t="shared" ref="P50:P72" si="18">SUM(N$51:N$72)</f>
        <v>0.89642329999999981</v>
      </c>
      <c r="Q50" s="1" t="s">
        <v>74</v>
      </c>
      <c r="R50" s="9" t="s">
        <v>69</v>
      </c>
      <c r="S50" s="7" t="s">
        <v>24</v>
      </c>
      <c r="T50" s="3" t="s">
        <v>21</v>
      </c>
      <c r="U50" s="1" t="s">
        <v>255</v>
      </c>
      <c r="V50" s="1">
        <v>20150130</v>
      </c>
      <c r="W50" s="1" t="s">
        <v>256</v>
      </c>
      <c r="X50" s="1">
        <v>20150130</v>
      </c>
    </row>
    <row r="51" spans="2:24" x14ac:dyDescent="0.2">
      <c r="B51" s="1" t="s">
        <v>10</v>
      </c>
      <c r="C51" s="2" t="s">
        <v>82</v>
      </c>
      <c r="D51" s="2" t="s">
        <v>24</v>
      </c>
      <c r="E51" s="31">
        <v>41906</v>
      </c>
      <c r="F51" s="27" t="s">
        <v>72</v>
      </c>
      <c r="G51" s="7">
        <v>1.6</v>
      </c>
      <c r="H51" s="7">
        <v>0</v>
      </c>
      <c r="I51" s="7" t="s">
        <v>24</v>
      </c>
      <c r="J51" s="7" t="s">
        <v>24</v>
      </c>
      <c r="K51" s="9">
        <v>0</v>
      </c>
      <c r="L51" s="8">
        <f>AVERAGE(G51:G52)-G51</f>
        <v>0.19999999999999996</v>
      </c>
      <c r="M51" s="8">
        <f>L51*H51</f>
        <v>0</v>
      </c>
      <c r="N51" s="9">
        <f>M51*K51</f>
        <v>0</v>
      </c>
      <c r="O51" s="8">
        <f>N51/$P$49*100</f>
        <v>0</v>
      </c>
      <c r="P51" s="9">
        <f t="shared" si="18"/>
        <v>0.89642329999999981</v>
      </c>
      <c r="Q51" s="7" t="s">
        <v>64</v>
      </c>
      <c r="R51" s="9" t="s">
        <v>69</v>
      </c>
      <c r="S51" s="7" t="s">
        <v>24</v>
      </c>
      <c r="T51" s="3" t="s">
        <v>21</v>
      </c>
      <c r="U51" s="1" t="s">
        <v>255</v>
      </c>
      <c r="V51" s="1">
        <v>20150130</v>
      </c>
      <c r="W51" s="1" t="s">
        <v>256</v>
      </c>
      <c r="X51" s="1">
        <v>20150130</v>
      </c>
    </row>
    <row r="52" spans="2:24" x14ac:dyDescent="0.2">
      <c r="B52" s="1" t="s">
        <v>10</v>
      </c>
      <c r="C52" s="2" t="s">
        <v>82</v>
      </c>
      <c r="D52" s="2" t="s">
        <v>24</v>
      </c>
      <c r="E52" s="31">
        <v>41906</v>
      </c>
      <c r="F52" s="27" t="s">
        <v>72</v>
      </c>
      <c r="G52" s="7">
        <v>2</v>
      </c>
      <c r="H52" s="7">
        <v>0.4</v>
      </c>
      <c r="I52" s="7">
        <v>1</v>
      </c>
      <c r="J52" s="7">
        <v>40</v>
      </c>
      <c r="K52" s="9">
        <f>0.9604*(I52/J52) + 0.0312</f>
        <v>5.5210000000000002E-2</v>
      </c>
      <c r="L52" s="8">
        <f>AVERAGE(G52:G53)-AVERAGE(G51:G52)</f>
        <v>0.44999999999999996</v>
      </c>
      <c r="M52" s="8">
        <f t="shared" ref="M52:M60" si="19">L52*H52</f>
        <v>0.18</v>
      </c>
      <c r="N52" s="9">
        <f t="shared" ref="N52:N60" si="20">M52*K52</f>
        <v>9.9378000000000001E-3</v>
      </c>
      <c r="O52" s="8">
        <f t="shared" ref="O52:O72" si="21">N52/$P$49*100</f>
        <v>1.1086057223189092</v>
      </c>
      <c r="P52" s="9">
        <f t="shared" si="18"/>
        <v>0.89642329999999981</v>
      </c>
      <c r="Q52" s="7"/>
      <c r="R52" s="9" t="s">
        <v>69</v>
      </c>
      <c r="S52" s="7" t="s">
        <v>24</v>
      </c>
      <c r="T52" s="3" t="s">
        <v>21</v>
      </c>
      <c r="U52" s="1" t="s">
        <v>255</v>
      </c>
      <c r="V52" s="1">
        <v>20150130</v>
      </c>
      <c r="W52" s="1" t="s">
        <v>256</v>
      </c>
      <c r="X52" s="1">
        <v>20150130</v>
      </c>
    </row>
    <row r="53" spans="2:24" x14ac:dyDescent="0.2">
      <c r="B53" s="1" t="s">
        <v>10</v>
      </c>
      <c r="C53" s="2" t="s">
        <v>82</v>
      </c>
      <c r="D53" s="2" t="s">
        <v>24</v>
      </c>
      <c r="E53" s="31">
        <v>41906</v>
      </c>
      <c r="F53" s="27" t="s">
        <v>72</v>
      </c>
      <c r="G53" s="7">
        <v>2.5</v>
      </c>
      <c r="H53" s="7">
        <v>0.3</v>
      </c>
      <c r="I53" s="7">
        <v>7</v>
      </c>
      <c r="J53" s="7">
        <v>40</v>
      </c>
      <c r="K53" s="9">
        <f t="shared" ref="K53:K71" si="22">0.9604*(I53/J53) + 0.0312</f>
        <v>0.19927</v>
      </c>
      <c r="L53" s="8">
        <f t="shared" ref="L53:L71" si="23">AVERAGE(G53:G54)-AVERAGE(G52:G53)</f>
        <v>0.5</v>
      </c>
      <c r="M53" s="8">
        <f t="shared" si="19"/>
        <v>0.15</v>
      </c>
      <c r="N53" s="9">
        <f t="shared" si="20"/>
        <v>2.98905E-2</v>
      </c>
      <c r="O53" s="8">
        <f t="shared" si="21"/>
        <v>3.3344180143465714</v>
      </c>
      <c r="P53" s="9">
        <f t="shared" si="18"/>
        <v>0.89642329999999981</v>
      </c>
      <c r="Q53" s="7"/>
      <c r="R53" s="9" t="s">
        <v>69</v>
      </c>
      <c r="S53" s="7" t="s">
        <v>24</v>
      </c>
      <c r="T53" s="3" t="s">
        <v>21</v>
      </c>
      <c r="U53" s="1" t="s">
        <v>255</v>
      </c>
      <c r="V53" s="1">
        <v>20150130</v>
      </c>
      <c r="W53" s="1" t="s">
        <v>256</v>
      </c>
      <c r="X53" s="1">
        <v>20150130</v>
      </c>
    </row>
    <row r="54" spans="2:24" x14ac:dyDescent="0.2">
      <c r="B54" s="1" t="s">
        <v>10</v>
      </c>
      <c r="C54" s="2" t="s">
        <v>82</v>
      </c>
      <c r="D54" s="2" t="s">
        <v>24</v>
      </c>
      <c r="E54" s="31">
        <v>41906</v>
      </c>
      <c r="F54" s="27" t="s">
        <v>72</v>
      </c>
      <c r="G54" s="7">
        <v>3</v>
      </c>
      <c r="H54" s="7">
        <v>0.2</v>
      </c>
      <c r="I54" s="7">
        <v>9</v>
      </c>
      <c r="J54" s="7">
        <v>40</v>
      </c>
      <c r="K54" s="9">
        <f t="shared" si="22"/>
        <v>0.24729000000000001</v>
      </c>
      <c r="L54" s="8">
        <f t="shared" si="23"/>
        <v>0.5</v>
      </c>
      <c r="M54" s="8">
        <f t="shared" si="19"/>
        <v>0.1</v>
      </c>
      <c r="N54" s="9">
        <f t="shared" si="20"/>
        <v>2.4729000000000001E-2</v>
      </c>
      <c r="O54" s="8">
        <f t="shared" si="21"/>
        <v>2.7586297678786358</v>
      </c>
      <c r="P54" s="9">
        <f t="shared" si="18"/>
        <v>0.89642329999999981</v>
      </c>
      <c r="Q54" s="7"/>
      <c r="R54" s="9" t="s">
        <v>69</v>
      </c>
      <c r="S54" s="7" t="s">
        <v>24</v>
      </c>
      <c r="T54" s="3" t="s">
        <v>21</v>
      </c>
      <c r="U54" s="1" t="s">
        <v>255</v>
      </c>
      <c r="V54" s="1">
        <v>20150130</v>
      </c>
      <c r="W54" s="1" t="s">
        <v>256</v>
      </c>
      <c r="X54" s="1">
        <v>20150130</v>
      </c>
    </row>
    <row r="55" spans="2:24" x14ac:dyDescent="0.2">
      <c r="B55" s="1" t="s">
        <v>10</v>
      </c>
      <c r="C55" s="2" t="s">
        <v>82</v>
      </c>
      <c r="D55" s="2" t="s">
        <v>24</v>
      </c>
      <c r="E55" s="31">
        <v>41906</v>
      </c>
      <c r="F55" s="27" t="s">
        <v>72</v>
      </c>
      <c r="G55" s="7">
        <v>3.5</v>
      </c>
      <c r="H55" s="7">
        <v>0.2</v>
      </c>
      <c r="I55" s="7">
        <v>11</v>
      </c>
      <c r="J55" s="7">
        <v>40</v>
      </c>
      <c r="K55" s="9">
        <f t="shared" si="22"/>
        <v>0.29531000000000002</v>
      </c>
      <c r="L55" s="8">
        <f t="shared" si="23"/>
        <v>0.5</v>
      </c>
      <c r="M55" s="8">
        <f t="shared" si="19"/>
        <v>0.1</v>
      </c>
      <c r="N55" s="9">
        <f t="shared" si="20"/>
        <v>2.9531000000000002E-2</v>
      </c>
      <c r="O55" s="8">
        <f t="shared" si="21"/>
        <v>3.2943141928595572</v>
      </c>
      <c r="P55" s="9">
        <f t="shared" si="18"/>
        <v>0.89642329999999981</v>
      </c>
      <c r="Q55" s="7"/>
      <c r="R55" s="9" t="s">
        <v>69</v>
      </c>
      <c r="S55" s="7" t="s">
        <v>24</v>
      </c>
      <c r="T55" s="3" t="s">
        <v>21</v>
      </c>
      <c r="U55" s="1" t="s">
        <v>255</v>
      </c>
      <c r="V55" s="1">
        <v>20150130</v>
      </c>
      <c r="W55" s="1" t="s">
        <v>256</v>
      </c>
      <c r="X55" s="1">
        <v>20150130</v>
      </c>
    </row>
    <row r="56" spans="2:24" x14ac:dyDescent="0.2">
      <c r="B56" s="1" t="s">
        <v>10</v>
      </c>
      <c r="C56" s="2" t="s">
        <v>82</v>
      </c>
      <c r="D56" s="2" t="s">
        <v>24</v>
      </c>
      <c r="E56" s="31">
        <v>41906</v>
      </c>
      <c r="F56" s="27" t="s">
        <v>72</v>
      </c>
      <c r="G56" s="7">
        <v>4</v>
      </c>
      <c r="H56" s="7">
        <v>0.3</v>
      </c>
      <c r="I56" s="7">
        <v>21</v>
      </c>
      <c r="J56" s="7">
        <v>40</v>
      </c>
      <c r="K56" s="9">
        <f t="shared" si="22"/>
        <v>0.53541000000000005</v>
      </c>
      <c r="L56" s="8">
        <f t="shared" si="23"/>
        <v>0.5</v>
      </c>
      <c r="M56" s="8">
        <f t="shared" si="19"/>
        <v>0.15</v>
      </c>
      <c r="N56" s="9">
        <f t="shared" si="20"/>
        <v>8.0311500000000008E-2</v>
      </c>
      <c r="O56" s="8">
        <f t="shared" si="21"/>
        <v>8.9591044766462478</v>
      </c>
      <c r="P56" s="9">
        <f t="shared" si="18"/>
        <v>0.89642329999999981</v>
      </c>
      <c r="Q56" s="7"/>
      <c r="R56" s="9" t="s">
        <v>69</v>
      </c>
      <c r="S56" s="7" t="s">
        <v>24</v>
      </c>
      <c r="T56" s="3" t="s">
        <v>21</v>
      </c>
      <c r="U56" s="1" t="s">
        <v>255</v>
      </c>
      <c r="V56" s="1">
        <v>20150130</v>
      </c>
      <c r="W56" s="1" t="s">
        <v>256</v>
      </c>
      <c r="X56" s="1">
        <v>20150130</v>
      </c>
    </row>
    <row r="57" spans="2:24" x14ac:dyDescent="0.2">
      <c r="B57" s="1" t="s">
        <v>10</v>
      </c>
      <c r="C57" s="2" t="s">
        <v>82</v>
      </c>
      <c r="D57" s="2" t="s">
        <v>24</v>
      </c>
      <c r="E57" s="31">
        <v>41906</v>
      </c>
      <c r="F57" s="27" t="s">
        <v>72</v>
      </c>
      <c r="G57" s="7">
        <v>4.5</v>
      </c>
      <c r="H57" s="7">
        <v>0.3</v>
      </c>
      <c r="I57" s="7">
        <v>26</v>
      </c>
      <c r="J57" s="7">
        <v>40</v>
      </c>
      <c r="K57" s="9">
        <f t="shared" si="22"/>
        <v>0.65546000000000004</v>
      </c>
      <c r="L57" s="8">
        <f t="shared" si="23"/>
        <v>0.5</v>
      </c>
      <c r="M57" s="8">
        <f>L57*H57</f>
        <v>0.15</v>
      </c>
      <c r="N57" s="9">
        <f t="shared" si="20"/>
        <v>9.8319000000000004E-2</v>
      </c>
      <c r="O57" s="8">
        <f t="shared" si="21"/>
        <v>10.967921070324703</v>
      </c>
      <c r="P57" s="9">
        <f t="shared" si="18"/>
        <v>0.89642329999999981</v>
      </c>
      <c r="Q57" s="7"/>
      <c r="R57" s="9" t="s">
        <v>69</v>
      </c>
      <c r="S57" s="7" t="s">
        <v>24</v>
      </c>
      <c r="T57" s="3" t="s">
        <v>21</v>
      </c>
      <c r="U57" s="1" t="s">
        <v>255</v>
      </c>
      <c r="V57" s="1">
        <v>20150130</v>
      </c>
      <c r="W57" s="1" t="s">
        <v>256</v>
      </c>
      <c r="X57" s="1">
        <v>20150130</v>
      </c>
    </row>
    <row r="58" spans="2:24" x14ac:dyDescent="0.2">
      <c r="B58" s="1" t="s">
        <v>10</v>
      </c>
      <c r="C58" s="2" t="s">
        <v>82</v>
      </c>
      <c r="D58" s="2" t="s">
        <v>24</v>
      </c>
      <c r="E58" s="31">
        <v>41906</v>
      </c>
      <c r="F58" s="27" t="s">
        <v>72</v>
      </c>
      <c r="G58" s="7">
        <v>5</v>
      </c>
      <c r="H58" s="7">
        <v>0.35</v>
      </c>
      <c r="I58" s="7">
        <v>24</v>
      </c>
      <c r="J58" s="7">
        <v>40</v>
      </c>
      <c r="K58" s="9">
        <f t="shared" si="22"/>
        <v>0.60743999999999998</v>
      </c>
      <c r="L58" s="8">
        <f>AVERAGE(G58:G59)-AVERAGE(G57:G58)</f>
        <v>0.5</v>
      </c>
      <c r="M58" s="8">
        <f t="shared" si="19"/>
        <v>0.17499999999999999</v>
      </c>
      <c r="N58" s="9">
        <f t="shared" si="20"/>
        <v>0.10630199999999999</v>
      </c>
      <c r="O58" s="8">
        <f t="shared" si="21"/>
        <v>11.858460171662207</v>
      </c>
      <c r="P58" s="9">
        <f t="shared" si="18"/>
        <v>0.89642329999999981</v>
      </c>
      <c r="R58" s="9" t="s">
        <v>69</v>
      </c>
      <c r="S58" s="7" t="s">
        <v>24</v>
      </c>
      <c r="T58" s="3" t="s">
        <v>21</v>
      </c>
      <c r="U58" s="1" t="s">
        <v>255</v>
      </c>
      <c r="V58" s="1">
        <v>20150130</v>
      </c>
      <c r="W58" s="1" t="s">
        <v>256</v>
      </c>
      <c r="X58" s="1">
        <v>20150130</v>
      </c>
    </row>
    <row r="59" spans="2:24" x14ac:dyDescent="0.2">
      <c r="B59" s="1" t="s">
        <v>10</v>
      </c>
      <c r="C59" s="2" t="s">
        <v>82</v>
      </c>
      <c r="D59" s="2" t="s">
        <v>24</v>
      </c>
      <c r="E59" s="31">
        <v>41906</v>
      </c>
      <c r="F59" s="27" t="s">
        <v>72</v>
      </c>
      <c r="G59" s="1">
        <v>5.5</v>
      </c>
      <c r="H59" s="1">
        <v>0.3</v>
      </c>
      <c r="I59" s="1">
        <v>30</v>
      </c>
      <c r="J59" s="7">
        <v>40</v>
      </c>
      <c r="K59" s="9">
        <f t="shared" si="22"/>
        <v>0.75150000000000006</v>
      </c>
      <c r="L59" s="8">
        <f t="shared" si="23"/>
        <v>0.5</v>
      </c>
      <c r="M59" s="8">
        <f t="shared" si="19"/>
        <v>0.15</v>
      </c>
      <c r="N59" s="9">
        <f>M59*K59</f>
        <v>0.11272500000000001</v>
      </c>
      <c r="O59" s="8">
        <f t="shared" si="21"/>
        <v>12.574974345267467</v>
      </c>
      <c r="P59" s="9">
        <f t="shared" si="18"/>
        <v>0.89642329999999981</v>
      </c>
      <c r="R59" s="9" t="s">
        <v>69</v>
      </c>
      <c r="S59" s="7" t="s">
        <v>24</v>
      </c>
      <c r="T59" s="3" t="s">
        <v>21</v>
      </c>
      <c r="U59" s="1" t="s">
        <v>255</v>
      </c>
      <c r="V59" s="1">
        <v>20150130</v>
      </c>
      <c r="W59" s="1" t="s">
        <v>256</v>
      </c>
      <c r="X59" s="1">
        <v>20150130</v>
      </c>
    </row>
    <row r="60" spans="2:24" x14ac:dyDescent="0.2">
      <c r="B60" s="1" t="s">
        <v>10</v>
      </c>
      <c r="C60" s="2" t="s">
        <v>82</v>
      </c>
      <c r="D60" s="2" t="s">
        <v>24</v>
      </c>
      <c r="E60" s="31">
        <v>41906</v>
      </c>
      <c r="F60" s="27" t="s">
        <v>72</v>
      </c>
      <c r="G60" s="1">
        <v>6</v>
      </c>
      <c r="H60" s="1">
        <v>0.2</v>
      </c>
      <c r="I60" s="1">
        <v>24</v>
      </c>
      <c r="J60" s="7">
        <v>40</v>
      </c>
      <c r="K60" s="9">
        <f>0.9604*(I60/J60) + 0.0312</f>
        <v>0.60743999999999998</v>
      </c>
      <c r="L60" s="8">
        <f t="shared" si="23"/>
        <v>0.5</v>
      </c>
      <c r="M60" s="8">
        <f t="shared" si="19"/>
        <v>0.1</v>
      </c>
      <c r="N60" s="9">
        <f t="shared" si="20"/>
        <v>6.0743999999999999E-2</v>
      </c>
      <c r="O60" s="8">
        <f t="shared" si="21"/>
        <v>6.7762629552355476</v>
      </c>
      <c r="P60" s="9">
        <f t="shared" si="18"/>
        <v>0.89642329999999981</v>
      </c>
      <c r="R60" s="9" t="s">
        <v>69</v>
      </c>
      <c r="S60" s="7" t="s">
        <v>24</v>
      </c>
      <c r="T60" s="3" t="s">
        <v>21</v>
      </c>
      <c r="U60" s="1" t="s">
        <v>255</v>
      </c>
      <c r="V60" s="1">
        <v>20150130</v>
      </c>
      <c r="W60" s="1" t="s">
        <v>256</v>
      </c>
      <c r="X60" s="1">
        <v>20150130</v>
      </c>
    </row>
    <row r="61" spans="2:24" x14ac:dyDescent="0.2">
      <c r="B61" s="1" t="s">
        <v>10</v>
      </c>
      <c r="C61" s="2" t="s">
        <v>82</v>
      </c>
      <c r="D61" s="2" t="s">
        <v>24</v>
      </c>
      <c r="E61" s="31">
        <v>41906</v>
      </c>
      <c r="F61" s="27" t="s">
        <v>72</v>
      </c>
      <c r="G61" s="1">
        <v>6.5</v>
      </c>
      <c r="H61" s="1">
        <v>0.15</v>
      </c>
      <c r="I61" s="7">
        <v>21</v>
      </c>
      <c r="J61" s="7">
        <v>40</v>
      </c>
      <c r="K61" s="9">
        <f t="shared" si="22"/>
        <v>0.53541000000000005</v>
      </c>
      <c r="L61" s="8">
        <f t="shared" si="23"/>
        <v>0.5</v>
      </c>
      <c r="M61" s="8">
        <f>L61*H61</f>
        <v>7.4999999999999997E-2</v>
      </c>
      <c r="N61" s="9">
        <f>M61*K61</f>
        <v>4.0155750000000004E-2</v>
      </c>
      <c r="O61" s="8">
        <f t="shared" si="21"/>
        <v>4.4795522383231239</v>
      </c>
      <c r="P61" s="9">
        <f t="shared" si="18"/>
        <v>0.89642329999999981</v>
      </c>
      <c r="R61" s="9" t="s">
        <v>69</v>
      </c>
      <c r="S61" s="7" t="s">
        <v>24</v>
      </c>
      <c r="T61" s="3" t="s">
        <v>21</v>
      </c>
      <c r="U61" s="1" t="s">
        <v>255</v>
      </c>
      <c r="V61" s="1">
        <v>20150130</v>
      </c>
      <c r="W61" s="1" t="s">
        <v>256</v>
      </c>
      <c r="X61" s="1">
        <v>20150130</v>
      </c>
    </row>
    <row r="62" spans="2:24" x14ac:dyDescent="0.2">
      <c r="B62" s="1" t="s">
        <v>10</v>
      </c>
      <c r="C62" s="2" t="s">
        <v>82</v>
      </c>
      <c r="D62" s="2" t="s">
        <v>24</v>
      </c>
      <c r="E62" s="31">
        <v>41906</v>
      </c>
      <c r="F62" s="27" t="s">
        <v>72</v>
      </c>
      <c r="G62" s="1">
        <v>7</v>
      </c>
      <c r="H62" s="1">
        <v>0.2</v>
      </c>
      <c r="I62" s="1">
        <v>19</v>
      </c>
      <c r="J62" s="7">
        <v>40</v>
      </c>
      <c r="K62" s="9">
        <f t="shared" si="22"/>
        <v>0.48738999999999999</v>
      </c>
      <c r="L62" s="8">
        <f t="shared" si="23"/>
        <v>0.5</v>
      </c>
      <c r="M62" s="8">
        <f t="shared" ref="M62:M72" si="24">L62*H62</f>
        <v>0.1</v>
      </c>
      <c r="N62" s="9">
        <f t="shared" ref="N62:N72" si="25">M62*K62</f>
        <v>4.8739000000000005E-2</v>
      </c>
      <c r="O62" s="8">
        <f t="shared" si="21"/>
        <v>5.4370518927832432</v>
      </c>
      <c r="P62" s="9">
        <f t="shared" si="18"/>
        <v>0.89642329999999981</v>
      </c>
      <c r="R62" s="9" t="s">
        <v>69</v>
      </c>
      <c r="S62" s="7" t="s">
        <v>24</v>
      </c>
      <c r="T62" s="3" t="s">
        <v>21</v>
      </c>
      <c r="U62" s="1" t="s">
        <v>255</v>
      </c>
      <c r="V62" s="1">
        <v>20150130</v>
      </c>
      <c r="W62" s="1" t="s">
        <v>256</v>
      </c>
      <c r="X62" s="1">
        <v>20150130</v>
      </c>
    </row>
    <row r="63" spans="2:24" x14ac:dyDescent="0.2">
      <c r="B63" s="1" t="s">
        <v>10</v>
      </c>
      <c r="C63" s="2" t="s">
        <v>82</v>
      </c>
      <c r="D63" s="2" t="s">
        <v>24</v>
      </c>
      <c r="E63" s="31">
        <v>41906</v>
      </c>
      <c r="F63" s="27" t="s">
        <v>72</v>
      </c>
      <c r="G63" s="1">
        <v>7.5</v>
      </c>
      <c r="H63" s="1">
        <v>0.2</v>
      </c>
      <c r="I63" s="1">
        <v>19</v>
      </c>
      <c r="J63" s="7">
        <v>40</v>
      </c>
      <c r="K63" s="9">
        <f t="shared" si="22"/>
        <v>0.48738999999999999</v>
      </c>
      <c r="L63" s="8">
        <f t="shared" si="23"/>
        <v>0.5</v>
      </c>
      <c r="M63" s="8">
        <f t="shared" si="24"/>
        <v>0.1</v>
      </c>
      <c r="N63" s="9">
        <f t="shared" si="25"/>
        <v>4.8739000000000005E-2</v>
      </c>
      <c r="O63" s="8">
        <f t="shared" si="21"/>
        <v>5.4370518927832432</v>
      </c>
      <c r="P63" s="9">
        <f t="shared" si="18"/>
        <v>0.89642329999999981</v>
      </c>
      <c r="R63" s="9" t="s">
        <v>69</v>
      </c>
      <c r="S63" s="7" t="s">
        <v>24</v>
      </c>
      <c r="T63" s="3" t="s">
        <v>21</v>
      </c>
      <c r="U63" s="1" t="s">
        <v>255</v>
      </c>
      <c r="V63" s="1">
        <v>20150130</v>
      </c>
      <c r="W63" s="1" t="s">
        <v>256</v>
      </c>
      <c r="X63" s="1">
        <v>20150130</v>
      </c>
    </row>
    <row r="64" spans="2:24" x14ac:dyDescent="0.2">
      <c r="B64" s="1" t="s">
        <v>10</v>
      </c>
      <c r="C64" s="2" t="s">
        <v>82</v>
      </c>
      <c r="D64" s="2" t="s">
        <v>24</v>
      </c>
      <c r="E64" s="31">
        <v>41906</v>
      </c>
      <c r="F64" s="27" t="s">
        <v>72</v>
      </c>
      <c r="G64" s="1">
        <v>8</v>
      </c>
      <c r="H64" s="1">
        <v>0.2</v>
      </c>
      <c r="I64" s="1">
        <v>19</v>
      </c>
      <c r="J64" s="7">
        <v>40</v>
      </c>
      <c r="K64" s="9">
        <f t="shared" si="22"/>
        <v>0.48738999999999999</v>
      </c>
      <c r="L64" s="8">
        <f t="shared" si="23"/>
        <v>0.5</v>
      </c>
      <c r="M64" s="8">
        <f t="shared" si="24"/>
        <v>0.1</v>
      </c>
      <c r="N64" s="9">
        <f t="shared" si="25"/>
        <v>4.8739000000000005E-2</v>
      </c>
      <c r="O64" s="8">
        <f t="shared" si="21"/>
        <v>5.4370518927832432</v>
      </c>
      <c r="P64" s="9">
        <f t="shared" si="18"/>
        <v>0.89642329999999981</v>
      </c>
      <c r="R64" s="9" t="s">
        <v>69</v>
      </c>
      <c r="S64" s="7" t="s">
        <v>24</v>
      </c>
      <c r="T64" s="3" t="s">
        <v>21</v>
      </c>
      <c r="U64" s="1" t="s">
        <v>255</v>
      </c>
      <c r="V64" s="1">
        <v>20150130</v>
      </c>
      <c r="W64" s="1" t="s">
        <v>256</v>
      </c>
      <c r="X64" s="1">
        <v>20150130</v>
      </c>
    </row>
    <row r="65" spans="1:24" x14ac:dyDescent="0.2">
      <c r="B65" s="1" t="s">
        <v>10</v>
      </c>
      <c r="C65" s="2" t="s">
        <v>82</v>
      </c>
      <c r="D65" s="2" t="s">
        <v>24</v>
      </c>
      <c r="E65" s="31">
        <v>41906</v>
      </c>
      <c r="F65" s="27" t="s">
        <v>72</v>
      </c>
      <c r="G65" s="1">
        <v>8.5</v>
      </c>
      <c r="H65" s="1">
        <v>0.1</v>
      </c>
      <c r="I65" s="1">
        <v>15</v>
      </c>
      <c r="J65" s="7">
        <v>40</v>
      </c>
      <c r="K65" s="9">
        <f t="shared" si="22"/>
        <v>0.39135000000000003</v>
      </c>
      <c r="L65" s="8">
        <f t="shared" si="23"/>
        <v>0.5</v>
      </c>
      <c r="M65" s="8">
        <f t="shared" si="24"/>
        <v>0.05</v>
      </c>
      <c r="N65" s="9">
        <f t="shared" si="25"/>
        <v>1.9567500000000002E-2</v>
      </c>
      <c r="O65" s="8">
        <f t="shared" si="21"/>
        <v>2.1828415214107002</v>
      </c>
      <c r="P65" s="9">
        <f t="shared" si="18"/>
        <v>0.89642329999999981</v>
      </c>
      <c r="R65" s="9" t="s">
        <v>69</v>
      </c>
      <c r="S65" s="7" t="s">
        <v>24</v>
      </c>
      <c r="T65" s="3" t="s">
        <v>21</v>
      </c>
      <c r="U65" s="1" t="s">
        <v>255</v>
      </c>
      <c r="V65" s="1">
        <v>20150130</v>
      </c>
      <c r="W65" s="1" t="s">
        <v>256</v>
      </c>
      <c r="X65" s="1">
        <v>20150130</v>
      </c>
    </row>
    <row r="66" spans="1:24" x14ac:dyDescent="0.2">
      <c r="B66" s="1" t="s">
        <v>10</v>
      </c>
      <c r="C66" s="2" t="s">
        <v>82</v>
      </c>
      <c r="D66" s="2" t="s">
        <v>24</v>
      </c>
      <c r="E66" s="31">
        <v>41906</v>
      </c>
      <c r="F66" s="27" t="s">
        <v>72</v>
      </c>
      <c r="G66" s="1">
        <v>9</v>
      </c>
      <c r="H66" s="1">
        <v>0.1</v>
      </c>
      <c r="I66" s="1">
        <v>8</v>
      </c>
      <c r="J66" s="7">
        <v>40</v>
      </c>
      <c r="K66" s="9">
        <f t="shared" si="22"/>
        <v>0.22328000000000003</v>
      </c>
      <c r="L66" s="8">
        <f t="shared" si="23"/>
        <v>0.5</v>
      </c>
      <c r="M66" s="8">
        <f t="shared" si="24"/>
        <v>0.05</v>
      </c>
      <c r="N66" s="9">
        <f t="shared" si="25"/>
        <v>1.1164000000000002E-2</v>
      </c>
      <c r="O66" s="8">
        <f t="shared" si="21"/>
        <v>1.2453937776940875</v>
      </c>
      <c r="P66" s="9">
        <f t="shared" si="18"/>
        <v>0.89642329999999981</v>
      </c>
      <c r="R66" s="9" t="s">
        <v>69</v>
      </c>
      <c r="S66" s="7" t="s">
        <v>24</v>
      </c>
      <c r="T66" s="3" t="s">
        <v>21</v>
      </c>
      <c r="U66" s="1" t="s">
        <v>255</v>
      </c>
      <c r="V66" s="1">
        <v>20150130</v>
      </c>
      <c r="W66" s="1" t="s">
        <v>256</v>
      </c>
      <c r="X66" s="1">
        <v>20150130</v>
      </c>
    </row>
    <row r="67" spans="1:24" x14ac:dyDescent="0.2">
      <c r="B67" s="1" t="s">
        <v>10</v>
      </c>
      <c r="C67" s="2" t="s">
        <v>82</v>
      </c>
      <c r="D67" s="2" t="s">
        <v>24</v>
      </c>
      <c r="E67" s="31">
        <v>41906</v>
      </c>
      <c r="F67" s="27" t="s">
        <v>72</v>
      </c>
      <c r="G67" s="1">
        <v>9.5</v>
      </c>
      <c r="H67" s="1">
        <v>0.1</v>
      </c>
      <c r="I67" s="1">
        <v>20</v>
      </c>
      <c r="J67" s="7">
        <v>40</v>
      </c>
      <c r="K67" s="9">
        <f t="shared" si="22"/>
        <v>0.51139999999999997</v>
      </c>
      <c r="L67" s="8">
        <f t="shared" si="23"/>
        <v>0.5</v>
      </c>
      <c r="M67" s="8">
        <f t="shared" si="24"/>
        <v>0.05</v>
      </c>
      <c r="N67" s="9">
        <f t="shared" si="25"/>
        <v>2.5569999999999999E-2</v>
      </c>
      <c r="O67" s="8">
        <f t="shared" si="21"/>
        <v>2.8524470526368519</v>
      </c>
      <c r="P67" s="9">
        <f t="shared" si="18"/>
        <v>0.89642329999999981</v>
      </c>
      <c r="R67" s="9" t="s">
        <v>69</v>
      </c>
      <c r="S67" s="7" t="s">
        <v>24</v>
      </c>
      <c r="T67" s="3" t="s">
        <v>21</v>
      </c>
      <c r="U67" s="1" t="s">
        <v>255</v>
      </c>
      <c r="V67" s="1">
        <v>20150130</v>
      </c>
      <c r="W67" s="1" t="s">
        <v>256</v>
      </c>
      <c r="X67" s="1">
        <v>20150130</v>
      </c>
    </row>
    <row r="68" spans="1:24" x14ac:dyDescent="0.2">
      <c r="B68" s="1" t="s">
        <v>10</v>
      </c>
      <c r="C68" s="2" t="s">
        <v>82</v>
      </c>
      <c r="D68" s="2" t="s">
        <v>24</v>
      </c>
      <c r="E68" s="31">
        <v>41906</v>
      </c>
      <c r="F68" s="27" t="s">
        <v>72</v>
      </c>
      <c r="G68" s="1">
        <v>10</v>
      </c>
      <c r="H68" s="1">
        <v>0.1</v>
      </c>
      <c r="I68" s="1">
        <v>27</v>
      </c>
      <c r="J68" s="7">
        <v>40</v>
      </c>
      <c r="K68" s="9">
        <f t="shared" si="22"/>
        <v>0.67947000000000002</v>
      </c>
      <c r="L68" s="8">
        <f t="shared" si="23"/>
        <v>0.5</v>
      </c>
      <c r="M68" s="8">
        <f t="shared" si="24"/>
        <v>0.05</v>
      </c>
      <c r="N68" s="9">
        <f t="shared" si="25"/>
        <v>3.3973500000000004E-2</v>
      </c>
      <c r="O68" s="8">
        <f t="shared" si="21"/>
        <v>3.7898947963534648</v>
      </c>
      <c r="P68" s="9">
        <f t="shared" si="18"/>
        <v>0.89642329999999981</v>
      </c>
      <c r="R68" s="9" t="s">
        <v>69</v>
      </c>
      <c r="S68" s="7" t="s">
        <v>24</v>
      </c>
      <c r="T68" s="3" t="s">
        <v>21</v>
      </c>
      <c r="U68" s="1" t="s">
        <v>255</v>
      </c>
      <c r="V68" s="1">
        <v>20150130</v>
      </c>
      <c r="W68" s="1" t="s">
        <v>256</v>
      </c>
      <c r="X68" s="1">
        <v>20150130</v>
      </c>
    </row>
    <row r="69" spans="1:24" x14ac:dyDescent="0.2">
      <c r="B69" s="1" t="s">
        <v>10</v>
      </c>
      <c r="C69" s="2" t="s">
        <v>82</v>
      </c>
      <c r="D69" s="2" t="s">
        <v>24</v>
      </c>
      <c r="E69" s="31">
        <v>41906</v>
      </c>
      <c r="F69" s="27" t="s">
        <v>72</v>
      </c>
      <c r="G69" s="1">
        <v>10.5</v>
      </c>
      <c r="H69" s="1">
        <v>0.2</v>
      </c>
      <c r="I69" s="1">
        <v>19</v>
      </c>
      <c r="J69" s="7">
        <v>40</v>
      </c>
      <c r="K69" s="9">
        <f t="shared" si="22"/>
        <v>0.48738999999999999</v>
      </c>
      <c r="L69" s="8">
        <f t="shared" si="23"/>
        <v>0.5</v>
      </c>
      <c r="M69" s="8">
        <f t="shared" si="24"/>
        <v>0.1</v>
      </c>
      <c r="N69" s="9">
        <f t="shared" si="25"/>
        <v>4.8739000000000005E-2</v>
      </c>
      <c r="O69" s="8">
        <f t="shared" si="21"/>
        <v>5.4370518927832432</v>
      </c>
      <c r="P69" s="9">
        <f t="shared" si="18"/>
        <v>0.89642329999999981</v>
      </c>
      <c r="R69" s="9" t="s">
        <v>69</v>
      </c>
      <c r="S69" s="7" t="s">
        <v>24</v>
      </c>
      <c r="T69" s="3" t="s">
        <v>21</v>
      </c>
      <c r="U69" s="1" t="s">
        <v>255</v>
      </c>
      <c r="V69" s="1">
        <v>20150130</v>
      </c>
      <c r="W69" s="1" t="s">
        <v>256</v>
      </c>
      <c r="X69" s="1">
        <v>20150130</v>
      </c>
    </row>
    <row r="70" spans="1:24" x14ac:dyDescent="0.2">
      <c r="B70" s="1" t="s">
        <v>10</v>
      </c>
      <c r="C70" s="2" t="s">
        <v>82</v>
      </c>
      <c r="D70" s="2" t="s">
        <v>24</v>
      </c>
      <c r="E70" s="31">
        <v>41906</v>
      </c>
      <c r="F70" s="27" t="s">
        <v>72</v>
      </c>
      <c r="G70" s="1">
        <v>11</v>
      </c>
      <c r="H70" s="1">
        <v>0.1</v>
      </c>
      <c r="I70" s="1">
        <v>8</v>
      </c>
      <c r="J70" s="7">
        <v>40</v>
      </c>
      <c r="K70" s="9">
        <f t="shared" si="22"/>
        <v>0.22328000000000003</v>
      </c>
      <c r="L70" s="8">
        <f t="shared" si="23"/>
        <v>0.5</v>
      </c>
      <c r="M70" s="8">
        <f t="shared" si="24"/>
        <v>0.05</v>
      </c>
      <c r="N70" s="9">
        <f t="shared" si="25"/>
        <v>1.1164000000000002E-2</v>
      </c>
      <c r="O70" s="8">
        <f t="shared" si="21"/>
        <v>1.2453937776940875</v>
      </c>
      <c r="P70" s="9">
        <f t="shared" si="18"/>
        <v>0.89642329999999981</v>
      </c>
      <c r="R70" s="9" t="s">
        <v>69</v>
      </c>
      <c r="S70" s="7" t="s">
        <v>24</v>
      </c>
      <c r="T70" s="3" t="s">
        <v>21</v>
      </c>
      <c r="U70" s="1" t="s">
        <v>255</v>
      </c>
      <c r="V70" s="1">
        <v>20150130</v>
      </c>
      <c r="W70" s="1" t="s">
        <v>256</v>
      </c>
      <c r="X70" s="1">
        <v>20150130</v>
      </c>
    </row>
    <row r="71" spans="1:24" x14ac:dyDescent="0.2">
      <c r="B71" s="1" t="s">
        <v>10</v>
      </c>
      <c r="C71" s="2" t="s">
        <v>82</v>
      </c>
      <c r="D71" s="2" t="s">
        <v>24</v>
      </c>
      <c r="E71" s="31">
        <v>41906</v>
      </c>
      <c r="F71" s="27" t="s">
        <v>72</v>
      </c>
      <c r="G71" s="1">
        <v>11.5</v>
      </c>
      <c r="H71" s="1">
        <v>0.05</v>
      </c>
      <c r="I71" s="1">
        <v>11</v>
      </c>
      <c r="J71" s="7">
        <v>40</v>
      </c>
      <c r="K71" s="9">
        <f t="shared" si="22"/>
        <v>0.29531000000000002</v>
      </c>
      <c r="L71" s="8">
        <f t="shared" si="23"/>
        <v>0.5</v>
      </c>
      <c r="M71" s="8">
        <f t="shared" si="24"/>
        <v>2.5000000000000001E-2</v>
      </c>
      <c r="N71" s="9">
        <f t="shared" si="25"/>
        <v>7.3827500000000004E-3</v>
      </c>
      <c r="O71" s="8">
        <f t="shared" si="21"/>
        <v>0.82357854821488929</v>
      </c>
      <c r="P71" s="9">
        <f t="shared" si="18"/>
        <v>0.89642329999999981</v>
      </c>
      <c r="Q71" s="1" t="s">
        <v>78</v>
      </c>
      <c r="R71" s="9" t="s">
        <v>69</v>
      </c>
      <c r="S71" s="7" t="s">
        <v>24</v>
      </c>
      <c r="T71" s="3" t="s">
        <v>21</v>
      </c>
      <c r="U71" s="1" t="s">
        <v>255</v>
      </c>
      <c r="V71" s="1">
        <v>20150130</v>
      </c>
      <c r="W71" s="1" t="s">
        <v>256</v>
      </c>
      <c r="X71" s="1">
        <v>20150130</v>
      </c>
    </row>
    <row r="72" spans="1:24" x14ac:dyDescent="0.2">
      <c r="B72" s="1" t="s">
        <v>10</v>
      </c>
      <c r="C72" s="2" t="s">
        <v>82</v>
      </c>
      <c r="D72" s="2" t="s">
        <v>24</v>
      </c>
      <c r="E72" s="31">
        <v>41906</v>
      </c>
      <c r="F72" s="27" t="s">
        <v>72</v>
      </c>
      <c r="G72" s="1">
        <v>12</v>
      </c>
      <c r="H72" s="1">
        <v>0</v>
      </c>
      <c r="I72" s="7" t="s">
        <v>24</v>
      </c>
      <c r="J72" s="7" t="s">
        <v>24</v>
      </c>
      <c r="K72" s="9">
        <v>0</v>
      </c>
      <c r="L72" s="8">
        <f>AVERAGE(G72:G72)-AVERAGE(G71:G72)</f>
        <v>0.25</v>
      </c>
      <c r="M72" s="8">
        <f t="shared" si="24"/>
        <v>0</v>
      </c>
      <c r="N72" s="9">
        <f t="shared" si="25"/>
        <v>0</v>
      </c>
      <c r="O72" s="8">
        <f t="shared" si="21"/>
        <v>0</v>
      </c>
      <c r="P72" s="9">
        <f t="shared" si="18"/>
        <v>0.89642329999999981</v>
      </c>
      <c r="Q72" s="7" t="s">
        <v>65</v>
      </c>
      <c r="R72" s="9" t="s">
        <v>69</v>
      </c>
      <c r="S72" s="7" t="s">
        <v>24</v>
      </c>
      <c r="T72" s="3" t="s">
        <v>21</v>
      </c>
      <c r="U72" s="1" t="s">
        <v>255</v>
      </c>
      <c r="V72" s="1">
        <v>20150130</v>
      </c>
      <c r="W72" s="1" t="s">
        <v>256</v>
      </c>
      <c r="X72" s="1">
        <v>20150130</v>
      </c>
    </row>
    <row r="73" spans="1:24" x14ac:dyDescent="0.2">
      <c r="A73" s="18"/>
      <c r="B73" s="18"/>
      <c r="C73" s="103"/>
      <c r="D73" s="103"/>
      <c r="E73" s="32"/>
      <c r="F73" s="28"/>
      <c r="G73" s="18"/>
      <c r="H73" s="18"/>
      <c r="I73" s="18"/>
      <c r="J73" s="18"/>
      <c r="K73" s="18"/>
      <c r="L73" s="18"/>
      <c r="M73" s="18"/>
      <c r="N73" s="18"/>
      <c r="O73" s="18"/>
      <c r="P73" s="18"/>
      <c r="Q73" s="18"/>
      <c r="R73" s="18"/>
      <c r="S73" s="18"/>
      <c r="T73" s="24"/>
      <c r="U73" s="18"/>
    </row>
    <row r="74" spans="1:24" x14ac:dyDescent="0.2">
      <c r="B74" s="1" t="s">
        <v>15</v>
      </c>
      <c r="C74" s="39" t="s">
        <v>85</v>
      </c>
      <c r="D74" s="39" t="s">
        <v>101</v>
      </c>
      <c r="E74" s="31">
        <v>41906</v>
      </c>
      <c r="F74" s="27" t="s">
        <v>80</v>
      </c>
      <c r="G74" s="7">
        <v>0</v>
      </c>
      <c r="H74" s="7" t="s">
        <v>24</v>
      </c>
      <c r="I74" s="7" t="s">
        <v>24</v>
      </c>
      <c r="J74" s="7" t="s">
        <v>24</v>
      </c>
      <c r="K74" s="7" t="s">
        <v>24</v>
      </c>
      <c r="L74" s="7" t="s">
        <v>24</v>
      </c>
      <c r="M74" s="7" t="s">
        <v>24</v>
      </c>
      <c r="N74" s="7" t="s">
        <v>24</v>
      </c>
      <c r="O74" s="7" t="s">
        <v>24</v>
      </c>
      <c r="P74" s="9">
        <f>SUM(N$76:N$84)</f>
        <v>0.24929270000000001</v>
      </c>
      <c r="Q74" s="1" t="s">
        <v>150</v>
      </c>
      <c r="R74" s="9" t="s">
        <v>69</v>
      </c>
      <c r="S74" s="7" t="s">
        <v>24</v>
      </c>
      <c r="T74" s="3" t="s">
        <v>21</v>
      </c>
      <c r="U74" s="1" t="s">
        <v>255</v>
      </c>
      <c r="V74" s="1">
        <v>20150130</v>
      </c>
      <c r="W74" s="1" t="s">
        <v>256</v>
      </c>
      <c r="X74" s="1">
        <v>20150130</v>
      </c>
    </row>
    <row r="75" spans="1:24" x14ac:dyDescent="0.2">
      <c r="B75" s="1" t="s">
        <v>15</v>
      </c>
      <c r="C75" s="39" t="s">
        <v>85</v>
      </c>
      <c r="D75" s="39" t="s">
        <v>101</v>
      </c>
      <c r="E75" s="31">
        <v>41906</v>
      </c>
      <c r="F75" s="27" t="s">
        <v>80</v>
      </c>
      <c r="G75" s="7">
        <v>2</v>
      </c>
      <c r="H75" s="7" t="s">
        <v>24</v>
      </c>
      <c r="I75" s="7" t="s">
        <v>24</v>
      </c>
      <c r="J75" s="7" t="s">
        <v>24</v>
      </c>
      <c r="K75" s="7" t="s">
        <v>24</v>
      </c>
      <c r="L75" s="7" t="s">
        <v>24</v>
      </c>
      <c r="M75" s="7" t="s">
        <v>24</v>
      </c>
      <c r="N75" s="7" t="s">
        <v>24</v>
      </c>
      <c r="O75" s="7" t="s">
        <v>24</v>
      </c>
      <c r="P75" s="9">
        <f t="shared" ref="P75:P84" si="26">SUM(N$76:N$84)</f>
        <v>0.24929270000000001</v>
      </c>
      <c r="Q75" s="1" t="s">
        <v>74</v>
      </c>
      <c r="R75" s="9" t="s">
        <v>69</v>
      </c>
      <c r="S75" s="7" t="s">
        <v>24</v>
      </c>
      <c r="T75" s="3" t="s">
        <v>21</v>
      </c>
      <c r="U75" s="1" t="s">
        <v>255</v>
      </c>
      <c r="V75" s="1">
        <v>20150130</v>
      </c>
      <c r="W75" s="1" t="s">
        <v>256</v>
      </c>
      <c r="X75" s="1">
        <v>20150130</v>
      </c>
    </row>
    <row r="76" spans="1:24" x14ac:dyDescent="0.2">
      <c r="B76" s="1" t="s">
        <v>15</v>
      </c>
      <c r="C76" s="39" t="s">
        <v>85</v>
      </c>
      <c r="D76" s="39" t="s">
        <v>101</v>
      </c>
      <c r="E76" s="31">
        <v>41906</v>
      </c>
      <c r="F76" s="27" t="s">
        <v>80</v>
      </c>
      <c r="G76" s="7">
        <v>3</v>
      </c>
      <c r="H76" s="7">
        <v>0</v>
      </c>
      <c r="I76" s="7" t="s">
        <v>24</v>
      </c>
      <c r="J76" s="7" t="s">
        <v>24</v>
      </c>
      <c r="K76" s="9">
        <v>0</v>
      </c>
      <c r="L76" s="8">
        <f>AVERAGE(G76:G77)-G76</f>
        <v>4.9999999999999822E-2</v>
      </c>
      <c r="M76" s="8">
        <f>L76*H76</f>
        <v>0</v>
      </c>
      <c r="N76" s="115">
        <f>M76*K76</f>
        <v>0</v>
      </c>
      <c r="O76" s="8">
        <f t="shared" ref="O76" si="27">N76/$P$74*100</f>
        <v>0</v>
      </c>
      <c r="P76" s="9">
        <f t="shared" si="26"/>
        <v>0.24929270000000001</v>
      </c>
      <c r="Q76" s="7" t="s">
        <v>64</v>
      </c>
      <c r="R76" s="9" t="s">
        <v>69</v>
      </c>
      <c r="S76" s="7" t="s">
        <v>24</v>
      </c>
      <c r="T76" s="3" t="s">
        <v>21</v>
      </c>
      <c r="U76" s="1" t="s">
        <v>255</v>
      </c>
      <c r="V76" s="1">
        <v>20150130</v>
      </c>
      <c r="W76" s="1" t="s">
        <v>256</v>
      </c>
      <c r="X76" s="1">
        <v>20150130</v>
      </c>
    </row>
    <row r="77" spans="1:24" x14ac:dyDescent="0.2">
      <c r="B77" s="1" t="s">
        <v>15</v>
      </c>
      <c r="C77" s="39" t="s">
        <v>85</v>
      </c>
      <c r="D77" s="39" t="s">
        <v>101</v>
      </c>
      <c r="E77" s="31">
        <v>41906</v>
      </c>
      <c r="F77" s="27" t="s">
        <v>80</v>
      </c>
      <c r="G77" s="7">
        <v>3.1</v>
      </c>
      <c r="H77" s="7">
        <v>0.3</v>
      </c>
      <c r="I77" s="7">
        <v>10</v>
      </c>
      <c r="J77" s="7">
        <v>40</v>
      </c>
      <c r="K77" s="9">
        <f>0.9604*(I77/J77) + 0.0312</f>
        <v>0.27129999999999999</v>
      </c>
      <c r="L77" s="8">
        <f>AVERAGE(G77:G78)-AVERAGE(G76:G77)</f>
        <v>0.25</v>
      </c>
      <c r="M77" s="8">
        <f t="shared" ref="M77:M84" si="28">L77*H77</f>
        <v>7.4999999999999997E-2</v>
      </c>
      <c r="N77" s="115">
        <f t="shared" ref="N77:N84" si="29">M77*K77</f>
        <v>2.0347499999999998E-2</v>
      </c>
      <c r="O77" s="8">
        <f>N77/$P$74*100</f>
        <v>8.1620921912274191</v>
      </c>
      <c r="P77" s="9">
        <f t="shared" si="26"/>
        <v>0.24929270000000001</v>
      </c>
      <c r="Q77" s="7"/>
      <c r="R77" s="9" t="s">
        <v>69</v>
      </c>
      <c r="S77" s="7" t="s">
        <v>24</v>
      </c>
      <c r="T77" s="3" t="s">
        <v>21</v>
      </c>
      <c r="U77" s="1" t="s">
        <v>255</v>
      </c>
      <c r="V77" s="1">
        <v>20150130</v>
      </c>
      <c r="W77" s="1" t="s">
        <v>256</v>
      </c>
      <c r="X77" s="1">
        <v>20150130</v>
      </c>
    </row>
    <row r="78" spans="1:24" x14ac:dyDescent="0.2">
      <c r="B78" s="1" t="s">
        <v>15</v>
      </c>
      <c r="C78" s="39" t="s">
        <v>85</v>
      </c>
      <c r="D78" s="39" t="s">
        <v>101</v>
      </c>
      <c r="E78" s="31">
        <v>41906</v>
      </c>
      <c r="F78" s="27" t="s">
        <v>80</v>
      </c>
      <c r="G78" s="7">
        <v>3.5</v>
      </c>
      <c r="H78" s="7">
        <v>0.35</v>
      </c>
      <c r="I78" s="7">
        <v>16</v>
      </c>
      <c r="J78" s="7">
        <v>40</v>
      </c>
      <c r="K78" s="9">
        <f t="shared" ref="K78:K83" si="30">0.9604*(I78/J78) + 0.0312</f>
        <v>0.41536000000000006</v>
      </c>
      <c r="L78" s="8">
        <f t="shared" ref="L78:L83" si="31">AVERAGE(G78:G79)-AVERAGE(G77:G78)</f>
        <v>0.20000000000000018</v>
      </c>
      <c r="M78" s="8">
        <f t="shared" si="28"/>
        <v>7.0000000000000062E-2</v>
      </c>
      <c r="N78" s="115">
        <f t="shared" si="29"/>
        <v>2.907520000000003E-2</v>
      </c>
      <c r="O78" s="8">
        <f t="shared" ref="O78:O84" si="32">N78/$P$74*100</f>
        <v>11.663077177951873</v>
      </c>
      <c r="P78" s="9">
        <f t="shared" si="26"/>
        <v>0.24929270000000001</v>
      </c>
      <c r="Q78" s="7"/>
      <c r="R78" s="9" t="s">
        <v>69</v>
      </c>
      <c r="S78" s="7" t="s">
        <v>24</v>
      </c>
      <c r="T78" s="3" t="s">
        <v>21</v>
      </c>
      <c r="U78" s="1" t="s">
        <v>255</v>
      </c>
      <c r="V78" s="1">
        <v>20150130</v>
      </c>
      <c r="W78" s="1" t="s">
        <v>256</v>
      </c>
      <c r="X78" s="1">
        <v>20150130</v>
      </c>
    </row>
    <row r="79" spans="1:24" x14ac:dyDescent="0.2">
      <c r="B79" s="1" t="s">
        <v>15</v>
      </c>
      <c r="C79" s="39" t="s">
        <v>85</v>
      </c>
      <c r="D79" s="39" t="s">
        <v>101</v>
      </c>
      <c r="E79" s="31">
        <v>41906</v>
      </c>
      <c r="F79" s="27" t="s">
        <v>80</v>
      </c>
      <c r="G79" s="7">
        <v>3.5</v>
      </c>
      <c r="H79" s="7">
        <v>0.35</v>
      </c>
      <c r="I79" s="7">
        <v>16</v>
      </c>
      <c r="J79" s="7">
        <v>40</v>
      </c>
      <c r="K79" s="9">
        <f t="shared" si="30"/>
        <v>0.41536000000000006</v>
      </c>
      <c r="L79" s="8">
        <f t="shared" si="31"/>
        <v>0.25</v>
      </c>
      <c r="M79" s="8">
        <f t="shared" si="28"/>
        <v>8.7499999999999994E-2</v>
      </c>
      <c r="N79" s="115">
        <f t="shared" si="29"/>
        <v>3.6344000000000001E-2</v>
      </c>
      <c r="O79" s="8">
        <f t="shared" si="32"/>
        <v>14.578846472439826</v>
      </c>
      <c r="P79" s="9">
        <f t="shared" si="26"/>
        <v>0.24929270000000001</v>
      </c>
      <c r="Q79" s="7"/>
      <c r="R79" s="9" t="s">
        <v>69</v>
      </c>
      <c r="S79" s="7" t="s">
        <v>24</v>
      </c>
      <c r="T79" s="3" t="s">
        <v>21</v>
      </c>
      <c r="U79" s="1" t="s">
        <v>255</v>
      </c>
      <c r="V79" s="1">
        <v>20150130</v>
      </c>
      <c r="W79" s="1" t="s">
        <v>256</v>
      </c>
      <c r="X79" s="1">
        <v>20150130</v>
      </c>
    </row>
    <row r="80" spans="1:24" x14ac:dyDescent="0.2">
      <c r="B80" s="1" t="s">
        <v>15</v>
      </c>
      <c r="C80" s="39" t="s">
        <v>85</v>
      </c>
      <c r="D80" s="39" t="s">
        <v>101</v>
      </c>
      <c r="E80" s="31">
        <v>41906</v>
      </c>
      <c r="F80" s="27" t="s">
        <v>80</v>
      </c>
      <c r="G80" s="7">
        <v>4</v>
      </c>
      <c r="H80" s="7">
        <v>0.4</v>
      </c>
      <c r="I80" s="7">
        <v>24</v>
      </c>
      <c r="J80" s="7">
        <v>40</v>
      </c>
      <c r="K80" s="9">
        <f t="shared" si="30"/>
        <v>0.60743999999999998</v>
      </c>
      <c r="L80" s="8">
        <f t="shared" si="31"/>
        <v>0.5</v>
      </c>
      <c r="M80" s="8">
        <f t="shared" si="28"/>
        <v>0.2</v>
      </c>
      <c r="N80" s="115">
        <f t="shared" si="29"/>
        <v>0.121488</v>
      </c>
      <c r="O80" s="8">
        <f t="shared" si="32"/>
        <v>48.733075617537139</v>
      </c>
      <c r="P80" s="9">
        <f t="shared" si="26"/>
        <v>0.24929270000000001</v>
      </c>
      <c r="Q80" s="7"/>
      <c r="R80" s="9" t="s">
        <v>69</v>
      </c>
      <c r="S80" s="7" t="s">
        <v>24</v>
      </c>
      <c r="T80" s="3" t="s">
        <v>21</v>
      </c>
      <c r="U80" s="1" t="s">
        <v>255</v>
      </c>
      <c r="V80" s="1">
        <v>20150130</v>
      </c>
      <c r="W80" s="1" t="s">
        <v>256</v>
      </c>
      <c r="X80" s="1">
        <v>20150130</v>
      </c>
    </row>
    <row r="81" spans="1:24" x14ac:dyDescent="0.2">
      <c r="B81" s="1" t="s">
        <v>15</v>
      </c>
      <c r="C81" s="39" t="s">
        <v>85</v>
      </c>
      <c r="D81" s="39" t="s">
        <v>101</v>
      </c>
      <c r="E81" s="31">
        <v>41906</v>
      </c>
      <c r="F81" s="27" t="s">
        <v>80</v>
      </c>
      <c r="G81" s="7">
        <v>4.5</v>
      </c>
      <c r="H81" s="7">
        <v>0.2</v>
      </c>
      <c r="I81" s="7">
        <v>9</v>
      </c>
      <c r="J81" s="7">
        <v>40</v>
      </c>
      <c r="K81" s="9">
        <f t="shared" si="30"/>
        <v>0.24729000000000001</v>
      </c>
      <c r="L81" s="8">
        <f t="shared" si="31"/>
        <v>0.5</v>
      </c>
      <c r="M81" s="8">
        <f t="shared" si="28"/>
        <v>0.1</v>
      </c>
      <c r="N81" s="115">
        <f t="shared" si="29"/>
        <v>2.4729000000000001E-2</v>
      </c>
      <c r="O81" s="8">
        <f t="shared" si="32"/>
        <v>9.9196647154128463</v>
      </c>
      <c r="P81" s="9">
        <f t="shared" si="26"/>
        <v>0.24929270000000001</v>
      </c>
      <c r="Q81" s="7"/>
      <c r="R81" s="9" t="s">
        <v>69</v>
      </c>
      <c r="S81" s="7" t="s">
        <v>24</v>
      </c>
      <c r="T81" s="3" t="s">
        <v>21</v>
      </c>
      <c r="U81" s="1" t="s">
        <v>255</v>
      </c>
      <c r="V81" s="1">
        <v>20150130</v>
      </c>
      <c r="W81" s="1" t="s">
        <v>256</v>
      </c>
      <c r="X81" s="1">
        <v>20150130</v>
      </c>
    </row>
    <row r="82" spans="1:24" x14ac:dyDescent="0.2">
      <c r="B82" s="1" t="s">
        <v>15</v>
      </c>
      <c r="C82" s="39" t="s">
        <v>85</v>
      </c>
      <c r="D82" s="39" t="s">
        <v>101</v>
      </c>
      <c r="E82" s="31">
        <v>41906</v>
      </c>
      <c r="F82" s="27" t="s">
        <v>80</v>
      </c>
      <c r="G82" s="7">
        <v>5</v>
      </c>
      <c r="H82" s="7">
        <v>0.2</v>
      </c>
      <c r="I82" s="7">
        <v>5</v>
      </c>
      <c r="J82" s="7">
        <v>40</v>
      </c>
      <c r="K82" s="9">
        <f t="shared" si="30"/>
        <v>0.15125</v>
      </c>
      <c r="L82" s="8">
        <f t="shared" si="31"/>
        <v>0.5</v>
      </c>
      <c r="M82" s="8">
        <f t="shared" si="28"/>
        <v>0.1</v>
      </c>
      <c r="N82" s="115">
        <f t="shared" si="29"/>
        <v>1.5125E-2</v>
      </c>
      <c r="O82" s="8">
        <f t="shared" si="32"/>
        <v>6.0671652238513198</v>
      </c>
      <c r="P82" s="9">
        <f t="shared" si="26"/>
        <v>0.24929270000000001</v>
      </c>
      <c r="Q82" s="7"/>
      <c r="R82" s="9" t="s">
        <v>69</v>
      </c>
      <c r="S82" s="7" t="s">
        <v>24</v>
      </c>
      <c r="T82" s="3" t="s">
        <v>21</v>
      </c>
      <c r="U82" s="1" t="s">
        <v>255</v>
      </c>
      <c r="V82" s="1">
        <v>20150130</v>
      </c>
      <c r="W82" s="1" t="s">
        <v>256</v>
      </c>
      <c r="X82" s="1">
        <v>20150130</v>
      </c>
    </row>
    <row r="83" spans="1:24" x14ac:dyDescent="0.2">
      <c r="B83" s="1" t="s">
        <v>15</v>
      </c>
      <c r="C83" s="39" t="s">
        <v>85</v>
      </c>
      <c r="D83" s="39" t="s">
        <v>101</v>
      </c>
      <c r="E83" s="31">
        <v>41906</v>
      </c>
      <c r="F83" s="27" t="s">
        <v>80</v>
      </c>
      <c r="G83" s="7">
        <v>5.5</v>
      </c>
      <c r="H83" s="7">
        <v>0.2</v>
      </c>
      <c r="I83" s="7">
        <v>0</v>
      </c>
      <c r="J83" s="7">
        <v>40</v>
      </c>
      <c r="K83" s="9">
        <f t="shared" si="30"/>
        <v>3.1199999999999999E-2</v>
      </c>
      <c r="L83" s="8">
        <f t="shared" si="31"/>
        <v>0.34999999999999964</v>
      </c>
      <c r="M83" s="8">
        <f t="shared" si="28"/>
        <v>6.9999999999999937E-2</v>
      </c>
      <c r="N83" s="115">
        <f t="shared" si="29"/>
        <v>2.183999999999998E-3</v>
      </c>
      <c r="O83" s="8">
        <f t="shared" si="32"/>
        <v>0.87607860157958817</v>
      </c>
      <c r="P83" s="9">
        <f t="shared" si="26"/>
        <v>0.24929270000000001</v>
      </c>
      <c r="Q83" s="1" t="s">
        <v>86</v>
      </c>
      <c r="R83" s="9" t="s">
        <v>69</v>
      </c>
      <c r="S83" s="7" t="s">
        <v>24</v>
      </c>
      <c r="T83" s="3" t="s">
        <v>21</v>
      </c>
      <c r="U83" s="1" t="s">
        <v>255</v>
      </c>
      <c r="V83" s="1">
        <v>20150130</v>
      </c>
      <c r="W83" s="1" t="s">
        <v>256</v>
      </c>
      <c r="X83" s="1">
        <v>20150130</v>
      </c>
    </row>
    <row r="84" spans="1:24" x14ac:dyDescent="0.2">
      <c r="B84" s="1" t="s">
        <v>15</v>
      </c>
      <c r="C84" s="39" t="s">
        <v>85</v>
      </c>
      <c r="D84" s="39" t="s">
        <v>101</v>
      </c>
      <c r="E84" s="31">
        <v>41906</v>
      </c>
      <c r="F84" s="27" t="s">
        <v>80</v>
      </c>
      <c r="G84" s="1">
        <v>5.7</v>
      </c>
      <c r="H84" s="7">
        <v>0</v>
      </c>
      <c r="I84" s="7" t="s">
        <v>24</v>
      </c>
      <c r="J84" s="7" t="s">
        <v>24</v>
      </c>
      <c r="K84" s="9">
        <v>0</v>
      </c>
      <c r="L84" s="8">
        <f>AVERAGE(G84:G84)-AVERAGE(G83:G84)</f>
        <v>0.10000000000000053</v>
      </c>
      <c r="M84" s="8">
        <f t="shared" si="28"/>
        <v>0</v>
      </c>
      <c r="N84" s="115">
        <f t="shared" si="29"/>
        <v>0</v>
      </c>
      <c r="O84" s="8">
        <f t="shared" si="32"/>
        <v>0</v>
      </c>
      <c r="P84" s="9">
        <f t="shared" si="26"/>
        <v>0.24929270000000001</v>
      </c>
      <c r="Q84" s="7" t="s">
        <v>65</v>
      </c>
      <c r="R84" s="9" t="s">
        <v>69</v>
      </c>
      <c r="S84" s="7" t="s">
        <v>24</v>
      </c>
      <c r="T84" s="3" t="s">
        <v>21</v>
      </c>
      <c r="U84" s="1" t="s">
        <v>255</v>
      </c>
      <c r="V84" s="1">
        <v>20150130</v>
      </c>
      <c r="W84" s="1" t="s">
        <v>256</v>
      </c>
      <c r="X84" s="1">
        <v>20150130</v>
      </c>
    </row>
    <row r="85" spans="1:24" x14ac:dyDescent="0.2">
      <c r="A85" s="18"/>
      <c r="B85" s="18"/>
      <c r="C85" s="103"/>
      <c r="D85" s="103"/>
      <c r="E85" s="32"/>
      <c r="F85" s="28"/>
      <c r="G85" s="18"/>
      <c r="H85" s="18"/>
      <c r="I85" s="18"/>
      <c r="J85" s="18"/>
      <c r="K85" s="18"/>
      <c r="L85" s="18"/>
      <c r="M85" s="18"/>
      <c r="N85" s="18"/>
      <c r="O85" s="18"/>
      <c r="P85" s="18"/>
      <c r="Q85" s="18"/>
      <c r="R85" s="18"/>
      <c r="S85" s="18"/>
      <c r="T85" s="24"/>
      <c r="U85" s="18"/>
    </row>
    <row r="86" spans="1:24" x14ac:dyDescent="0.2">
      <c r="B86" s="1" t="s">
        <v>15</v>
      </c>
      <c r="C86" s="2" t="s">
        <v>16</v>
      </c>
      <c r="D86" s="2" t="s">
        <v>90</v>
      </c>
      <c r="E86" s="31">
        <v>41906</v>
      </c>
      <c r="F86" s="27" t="s">
        <v>88</v>
      </c>
      <c r="G86" s="7">
        <v>0</v>
      </c>
      <c r="H86" s="7">
        <v>0</v>
      </c>
      <c r="I86" s="7" t="s">
        <v>24</v>
      </c>
      <c r="J86" s="7" t="s">
        <v>24</v>
      </c>
      <c r="K86" s="9">
        <v>0</v>
      </c>
      <c r="L86" s="8">
        <f>AVERAGE(G86:G87)-G86</f>
        <v>0.5</v>
      </c>
      <c r="M86" s="8">
        <f t="shared" ref="M86:M98" si="33">L86*H86</f>
        <v>0</v>
      </c>
      <c r="N86" s="115">
        <f t="shared" ref="N86:N98" si="34">M86*K86</f>
        <v>0</v>
      </c>
      <c r="O86" s="8">
        <f>N86/$P$86*100</f>
        <v>0</v>
      </c>
      <c r="P86" s="9">
        <f>SUM(N$86:N$98)</f>
        <v>0.37222935000000007</v>
      </c>
      <c r="Q86" s="7" t="s">
        <v>64</v>
      </c>
      <c r="R86" s="9" t="s">
        <v>69</v>
      </c>
      <c r="S86" s="7" t="s">
        <v>24</v>
      </c>
      <c r="T86" s="3" t="s">
        <v>21</v>
      </c>
      <c r="U86" s="1" t="s">
        <v>255</v>
      </c>
      <c r="V86" s="1">
        <v>20150130</v>
      </c>
      <c r="W86" s="1" t="s">
        <v>256</v>
      </c>
      <c r="X86" s="1">
        <v>20150130</v>
      </c>
    </row>
    <row r="87" spans="1:24" x14ac:dyDescent="0.2">
      <c r="B87" s="1" t="s">
        <v>15</v>
      </c>
      <c r="C87" s="2" t="s">
        <v>16</v>
      </c>
      <c r="D87" s="2" t="s">
        <v>90</v>
      </c>
      <c r="E87" s="31">
        <v>41906</v>
      </c>
      <c r="F87" s="27" t="s">
        <v>88</v>
      </c>
      <c r="G87" s="7">
        <v>1</v>
      </c>
      <c r="H87" s="7">
        <v>0.1</v>
      </c>
      <c r="I87" s="7">
        <v>0</v>
      </c>
      <c r="J87" s="7">
        <v>40</v>
      </c>
      <c r="K87" s="9">
        <f t="shared" ref="K87:K97" si="35">0.9604*(I87/J87) + 0.0312</f>
        <v>3.1199999999999999E-2</v>
      </c>
      <c r="L87" s="8">
        <f t="shared" ref="L87:L88" si="36">AVERAGE(G87:G88)-AVERAGE(G86:G87)</f>
        <v>0.75</v>
      </c>
      <c r="M87" s="8">
        <f t="shared" si="33"/>
        <v>7.5000000000000011E-2</v>
      </c>
      <c r="N87" s="115">
        <f t="shared" si="34"/>
        <v>2.3400000000000001E-3</v>
      </c>
      <c r="O87" s="8">
        <f t="shared" ref="O87:O98" si="37">N87/$P$86*100</f>
        <v>0.62864467834145787</v>
      </c>
      <c r="P87" s="9">
        <f t="shared" ref="P87:P98" si="38">SUM(N$86:N$98)</f>
        <v>0.37222935000000007</v>
      </c>
      <c r="Q87" s="1" t="s">
        <v>87</v>
      </c>
      <c r="R87" s="9" t="s">
        <v>69</v>
      </c>
      <c r="S87" s="7" t="s">
        <v>24</v>
      </c>
      <c r="T87" s="3" t="s">
        <v>21</v>
      </c>
      <c r="U87" s="1" t="s">
        <v>255</v>
      </c>
      <c r="V87" s="1">
        <v>20150130</v>
      </c>
      <c r="W87" s="1" t="s">
        <v>256</v>
      </c>
      <c r="X87" s="1">
        <v>20150130</v>
      </c>
    </row>
    <row r="88" spans="1:24" x14ac:dyDescent="0.2">
      <c r="B88" s="1" t="s">
        <v>15</v>
      </c>
      <c r="C88" s="2" t="s">
        <v>16</v>
      </c>
      <c r="D88" s="2" t="s">
        <v>90</v>
      </c>
      <c r="E88" s="31">
        <v>41906</v>
      </c>
      <c r="F88" s="27" t="s">
        <v>88</v>
      </c>
      <c r="G88" s="7">
        <v>1.5</v>
      </c>
      <c r="H88" s="7">
        <v>0.1</v>
      </c>
      <c r="I88" s="7">
        <v>4</v>
      </c>
      <c r="J88" s="7">
        <v>40</v>
      </c>
      <c r="K88" s="9">
        <f t="shared" si="35"/>
        <v>0.12724000000000002</v>
      </c>
      <c r="L88" s="8">
        <f t="shared" si="36"/>
        <v>0.5</v>
      </c>
      <c r="M88" s="8">
        <f>L88*H88</f>
        <v>0.05</v>
      </c>
      <c r="N88" s="115">
        <f t="shared" si="34"/>
        <v>6.3620000000000013E-3</v>
      </c>
      <c r="O88" s="8">
        <f t="shared" si="37"/>
        <v>1.7091613006873316</v>
      </c>
      <c r="P88" s="9">
        <f t="shared" si="38"/>
        <v>0.37222935000000007</v>
      </c>
      <c r="Q88" s="1" t="s">
        <v>74</v>
      </c>
      <c r="R88" s="9" t="s">
        <v>69</v>
      </c>
      <c r="S88" s="7" t="s">
        <v>24</v>
      </c>
      <c r="T88" s="3" t="s">
        <v>21</v>
      </c>
      <c r="U88" s="1" t="s">
        <v>255</v>
      </c>
      <c r="V88" s="1">
        <v>20150130</v>
      </c>
      <c r="W88" s="1" t="s">
        <v>256</v>
      </c>
      <c r="X88" s="1">
        <v>20150130</v>
      </c>
    </row>
    <row r="89" spans="1:24" x14ac:dyDescent="0.2">
      <c r="B89" s="1" t="s">
        <v>15</v>
      </c>
      <c r="C89" s="2" t="s">
        <v>16</v>
      </c>
      <c r="D89" s="2" t="s">
        <v>90</v>
      </c>
      <c r="E89" s="31">
        <v>41906</v>
      </c>
      <c r="F89" s="27" t="s">
        <v>88</v>
      </c>
      <c r="G89" s="7">
        <v>2</v>
      </c>
      <c r="H89" s="7">
        <v>0.1</v>
      </c>
      <c r="I89" s="7">
        <v>10</v>
      </c>
      <c r="J89" s="7">
        <v>40</v>
      </c>
      <c r="K89" s="9">
        <f t="shared" si="35"/>
        <v>0.27129999999999999</v>
      </c>
      <c r="L89" s="8">
        <f>AVERAGE(G89:G90)-AVERAGE(G88:G89)</f>
        <v>0.5</v>
      </c>
      <c r="M89" s="8">
        <f t="shared" si="33"/>
        <v>0.05</v>
      </c>
      <c r="N89" s="115">
        <f t="shared" si="34"/>
        <v>1.3565000000000001E-2</v>
      </c>
      <c r="O89" s="8">
        <f t="shared" si="37"/>
        <v>3.6442585733768706</v>
      </c>
      <c r="P89" s="9">
        <f t="shared" si="38"/>
        <v>0.37222935000000007</v>
      </c>
      <c r="R89" s="9" t="s">
        <v>69</v>
      </c>
      <c r="S89" s="7" t="s">
        <v>24</v>
      </c>
      <c r="T89" s="3" t="s">
        <v>21</v>
      </c>
      <c r="U89" s="1" t="s">
        <v>255</v>
      </c>
      <c r="V89" s="1">
        <v>20150130</v>
      </c>
      <c r="W89" s="1" t="s">
        <v>256</v>
      </c>
      <c r="X89" s="1">
        <v>20150130</v>
      </c>
    </row>
    <row r="90" spans="1:24" x14ac:dyDescent="0.2">
      <c r="B90" s="1" t="s">
        <v>15</v>
      </c>
      <c r="C90" s="2" t="s">
        <v>16</v>
      </c>
      <c r="D90" s="2" t="s">
        <v>90</v>
      </c>
      <c r="E90" s="31">
        <v>41906</v>
      </c>
      <c r="F90" s="27" t="s">
        <v>88</v>
      </c>
      <c r="G90" s="7">
        <v>2.5</v>
      </c>
      <c r="H90" s="7">
        <v>0.15</v>
      </c>
      <c r="I90" s="7">
        <v>36</v>
      </c>
      <c r="J90" s="7">
        <v>40</v>
      </c>
      <c r="K90" s="9">
        <f t="shared" si="35"/>
        <v>0.89556000000000002</v>
      </c>
      <c r="L90" s="8">
        <f t="shared" ref="L90:L92" si="39">AVERAGE(G90:G91)-AVERAGE(G89:G90)</f>
        <v>0.5</v>
      </c>
      <c r="M90" s="8">
        <f t="shared" si="33"/>
        <v>7.4999999999999997E-2</v>
      </c>
      <c r="N90" s="115">
        <f t="shared" si="34"/>
        <v>6.7167000000000004E-2</v>
      </c>
      <c r="O90" s="8">
        <f t="shared" si="37"/>
        <v>18.044520132547309</v>
      </c>
      <c r="P90" s="9">
        <f t="shared" si="38"/>
        <v>0.37222935000000007</v>
      </c>
      <c r="Q90" s="7"/>
      <c r="R90" s="9" t="s">
        <v>69</v>
      </c>
      <c r="S90" s="7" t="s">
        <v>24</v>
      </c>
      <c r="T90" s="3" t="s">
        <v>21</v>
      </c>
      <c r="U90" s="1" t="s">
        <v>255</v>
      </c>
      <c r="V90" s="1">
        <v>20150130</v>
      </c>
      <c r="W90" s="1" t="s">
        <v>256</v>
      </c>
      <c r="X90" s="1">
        <v>20150130</v>
      </c>
    </row>
    <row r="91" spans="1:24" x14ac:dyDescent="0.2">
      <c r="B91" s="1" t="s">
        <v>15</v>
      </c>
      <c r="C91" s="2" t="s">
        <v>16</v>
      </c>
      <c r="D91" s="2" t="s">
        <v>90</v>
      </c>
      <c r="E91" s="31">
        <v>41906</v>
      </c>
      <c r="F91" s="27" t="s">
        <v>88</v>
      </c>
      <c r="G91" s="7">
        <v>3</v>
      </c>
      <c r="H91" s="7">
        <v>0.2</v>
      </c>
      <c r="I91" s="7">
        <v>29</v>
      </c>
      <c r="J91" s="7">
        <v>40</v>
      </c>
      <c r="K91" s="9">
        <f t="shared" si="35"/>
        <v>0.72748999999999997</v>
      </c>
      <c r="L91" s="8">
        <f t="shared" si="39"/>
        <v>0.5</v>
      </c>
      <c r="M91" s="8">
        <f t="shared" si="33"/>
        <v>0.1</v>
      </c>
      <c r="N91" s="115">
        <f t="shared" si="34"/>
        <v>7.2748999999999994E-2</v>
      </c>
      <c r="O91" s="8">
        <f t="shared" si="37"/>
        <v>19.544133207120819</v>
      </c>
      <c r="P91" s="9">
        <f t="shared" si="38"/>
        <v>0.37222935000000007</v>
      </c>
      <c r="Q91" s="7"/>
      <c r="R91" s="9" t="s">
        <v>69</v>
      </c>
      <c r="S91" s="7" t="s">
        <v>24</v>
      </c>
      <c r="T91" s="3" t="s">
        <v>21</v>
      </c>
      <c r="U91" s="1" t="s">
        <v>255</v>
      </c>
      <c r="V91" s="1">
        <v>20150130</v>
      </c>
      <c r="W91" s="1" t="s">
        <v>256</v>
      </c>
      <c r="X91" s="1">
        <v>20150130</v>
      </c>
    </row>
    <row r="92" spans="1:24" x14ac:dyDescent="0.2">
      <c r="B92" s="1" t="s">
        <v>15</v>
      </c>
      <c r="C92" s="2" t="s">
        <v>16</v>
      </c>
      <c r="D92" s="2" t="s">
        <v>90</v>
      </c>
      <c r="E92" s="31">
        <v>41906</v>
      </c>
      <c r="F92" s="27" t="s">
        <v>88</v>
      </c>
      <c r="G92" s="7">
        <v>3.5</v>
      </c>
      <c r="H92" s="7">
        <v>0.2</v>
      </c>
      <c r="I92" s="7">
        <v>28</v>
      </c>
      <c r="J92" s="7">
        <v>40</v>
      </c>
      <c r="K92" s="9">
        <f t="shared" si="35"/>
        <v>0.70347999999999999</v>
      </c>
      <c r="L92" s="8">
        <f t="shared" si="39"/>
        <v>0.5</v>
      </c>
      <c r="M92" s="8">
        <f t="shared" si="33"/>
        <v>0.1</v>
      </c>
      <c r="N92" s="115">
        <f t="shared" si="34"/>
        <v>7.0348000000000008E-2</v>
      </c>
      <c r="O92" s="8">
        <f t="shared" si="37"/>
        <v>18.899100782890976</v>
      </c>
      <c r="P92" s="9">
        <f t="shared" si="38"/>
        <v>0.37222935000000007</v>
      </c>
      <c r="Q92" s="7"/>
      <c r="R92" s="9" t="s">
        <v>69</v>
      </c>
      <c r="S92" s="7" t="s">
        <v>24</v>
      </c>
      <c r="T92" s="3" t="s">
        <v>21</v>
      </c>
      <c r="U92" s="1" t="s">
        <v>255</v>
      </c>
      <c r="V92" s="1">
        <v>20150130</v>
      </c>
      <c r="W92" s="1" t="s">
        <v>256</v>
      </c>
      <c r="X92" s="1">
        <v>20150130</v>
      </c>
    </row>
    <row r="93" spans="1:24" x14ac:dyDescent="0.2">
      <c r="B93" s="1" t="s">
        <v>15</v>
      </c>
      <c r="C93" s="2" t="s">
        <v>16</v>
      </c>
      <c r="D93" s="2" t="s">
        <v>90</v>
      </c>
      <c r="E93" s="31">
        <v>41906</v>
      </c>
      <c r="F93" s="27" t="s">
        <v>88</v>
      </c>
      <c r="G93" s="7">
        <v>4</v>
      </c>
      <c r="H93" s="7">
        <v>0.2</v>
      </c>
      <c r="I93" s="7">
        <v>39</v>
      </c>
      <c r="J93" s="7">
        <v>40</v>
      </c>
      <c r="K93" s="9">
        <f t="shared" si="35"/>
        <v>0.96759000000000006</v>
      </c>
      <c r="L93" s="8">
        <f t="shared" ref="L93:L97" si="40">AVERAGE(G93:G94)-AVERAGE(G92:G93)</f>
        <v>0.5</v>
      </c>
      <c r="M93" s="8">
        <f t="shared" si="33"/>
        <v>0.1</v>
      </c>
      <c r="N93" s="115">
        <f t="shared" si="34"/>
        <v>9.6759000000000012E-2</v>
      </c>
      <c r="O93" s="8">
        <f t="shared" si="37"/>
        <v>25.99445744941929</v>
      </c>
      <c r="P93" s="9">
        <f t="shared" si="38"/>
        <v>0.37222935000000007</v>
      </c>
      <c r="Q93" s="7"/>
      <c r="R93" s="9" t="s">
        <v>69</v>
      </c>
      <c r="S93" s="7" t="s">
        <v>24</v>
      </c>
      <c r="T93" s="3" t="s">
        <v>21</v>
      </c>
      <c r="U93" s="1" t="s">
        <v>255</v>
      </c>
      <c r="V93" s="1">
        <v>20150130</v>
      </c>
      <c r="W93" s="1" t="s">
        <v>256</v>
      </c>
      <c r="X93" s="1">
        <v>20150130</v>
      </c>
    </row>
    <row r="94" spans="1:24" x14ac:dyDescent="0.2">
      <c r="B94" s="1" t="s">
        <v>15</v>
      </c>
      <c r="C94" s="2" t="s">
        <v>16</v>
      </c>
      <c r="D94" s="2" t="s">
        <v>90</v>
      </c>
      <c r="E94" s="31">
        <v>41906</v>
      </c>
      <c r="F94" s="27" t="s">
        <v>88</v>
      </c>
      <c r="G94" s="7">
        <v>4.5</v>
      </c>
      <c r="H94" s="7">
        <v>0.25</v>
      </c>
      <c r="I94" s="7">
        <v>5</v>
      </c>
      <c r="J94" s="7">
        <v>40</v>
      </c>
      <c r="K94" s="9">
        <f t="shared" si="35"/>
        <v>0.15125</v>
      </c>
      <c r="L94" s="8">
        <f t="shared" si="40"/>
        <v>0.5</v>
      </c>
      <c r="M94" s="8">
        <f t="shared" si="33"/>
        <v>0.125</v>
      </c>
      <c r="N94" s="115">
        <f t="shared" si="34"/>
        <v>1.8906249999999999E-2</v>
      </c>
      <c r="O94" s="8">
        <f t="shared" si="37"/>
        <v>5.0791937820056354</v>
      </c>
      <c r="P94" s="9">
        <f t="shared" si="38"/>
        <v>0.37222935000000007</v>
      </c>
      <c r="Q94" s="7"/>
      <c r="R94" s="9" t="s">
        <v>69</v>
      </c>
      <c r="S94" s="7" t="s">
        <v>24</v>
      </c>
      <c r="T94" s="3" t="s">
        <v>21</v>
      </c>
      <c r="U94" s="1" t="s">
        <v>255</v>
      </c>
      <c r="V94" s="1">
        <v>20150130</v>
      </c>
      <c r="W94" s="1" t="s">
        <v>256</v>
      </c>
      <c r="X94" s="1">
        <v>20150130</v>
      </c>
    </row>
    <row r="95" spans="1:24" x14ac:dyDescent="0.2">
      <c r="B95" s="1" t="s">
        <v>15</v>
      </c>
      <c r="C95" s="2" t="s">
        <v>16</v>
      </c>
      <c r="D95" s="2" t="s">
        <v>90</v>
      </c>
      <c r="E95" s="31">
        <v>41906</v>
      </c>
      <c r="F95" s="27" t="s">
        <v>88</v>
      </c>
      <c r="G95" s="7">
        <v>5</v>
      </c>
      <c r="H95" s="7">
        <v>0.1</v>
      </c>
      <c r="I95" s="7">
        <v>17</v>
      </c>
      <c r="J95" s="7">
        <v>40</v>
      </c>
      <c r="K95" s="9">
        <f t="shared" si="35"/>
        <v>0.43936999999999998</v>
      </c>
      <c r="L95" s="8">
        <f t="shared" si="40"/>
        <v>0.5</v>
      </c>
      <c r="M95" s="8">
        <f t="shared" si="33"/>
        <v>0.05</v>
      </c>
      <c r="N95" s="115">
        <f t="shared" si="34"/>
        <v>2.1968500000000002E-2</v>
      </c>
      <c r="O95" s="8">
        <f t="shared" si="37"/>
        <v>5.9018720581813326</v>
      </c>
      <c r="P95" s="9">
        <f t="shared" si="38"/>
        <v>0.37222935000000007</v>
      </c>
      <c r="R95" s="9" t="s">
        <v>69</v>
      </c>
      <c r="S95" s="7" t="s">
        <v>24</v>
      </c>
      <c r="T95" s="3" t="s">
        <v>21</v>
      </c>
      <c r="U95" s="1" t="s">
        <v>255</v>
      </c>
      <c r="V95" s="1">
        <v>20150130</v>
      </c>
      <c r="W95" s="1" t="s">
        <v>256</v>
      </c>
      <c r="X95" s="1">
        <v>20150130</v>
      </c>
    </row>
    <row r="96" spans="1:24" x14ac:dyDescent="0.2">
      <c r="B96" s="1" t="s">
        <v>15</v>
      </c>
      <c r="C96" s="2" t="s">
        <v>16</v>
      </c>
      <c r="D96" s="2" t="s">
        <v>90</v>
      </c>
      <c r="E96" s="31">
        <v>41906</v>
      </c>
      <c r="F96" s="27" t="s">
        <v>88</v>
      </c>
      <c r="G96" s="1">
        <v>5.5</v>
      </c>
      <c r="H96" s="7">
        <v>0</v>
      </c>
      <c r="I96" s="7">
        <v>0</v>
      </c>
      <c r="J96" s="7">
        <v>40</v>
      </c>
      <c r="K96" s="9">
        <f t="shared" si="35"/>
        <v>3.1199999999999999E-2</v>
      </c>
      <c r="L96" s="8">
        <f t="shared" si="40"/>
        <v>0.40000000000000036</v>
      </c>
      <c r="M96" s="8">
        <f t="shared" si="33"/>
        <v>0</v>
      </c>
      <c r="N96" s="115">
        <f t="shared" si="34"/>
        <v>0</v>
      </c>
      <c r="O96" s="8">
        <f t="shared" si="37"/>
        <v>0</v>
      </c>
      <c r="P96" s="9">
        <f t="shared" si="38"/>
        <v>0.37222935000000007</v>
      </c>
      <c r="R96" s="9" t="s">
        <v>69</v>
      </c>
      <c r="S96" s="7" t="s">
        <v>24</v>
      </c>
      <c r="T96" s="3" t="s">
        <v>21</v>
      </c>
      <c r="U96" s="1" t="s">
        <v>255</v>
      </c>
      <c r="V96" s="1">
        <v>20150130</v>
      </c>
      <c r="W96" s="1" t="s">
        <v>256</v>
      </c>
      <c r="X96" s="1">
        <v>20150130</v>
      </c>
    </row>
    <row r="97" spans="1:24" s="33" customFormat="1" x14ac:dyDescent="0.2">
      <c r="B97" s="1" t="s">
        <v>15</v>
      </c>
      <c r="C97" s="2" t="s">
        <v>16</v>
      </c>
      <c r="D97" s="2" t="s">
        <v>90</v>
      </c>
      <c r="E97" s="31">
        <v>41906</v>
      </c>
      <c r="F97" s="27" t="s">
        <v>88</v>
      </c>
      <c r="G97" s="33">
        <v>5.8</v>
      </c>
      <c r="H97" s="33">
        <v>0.05</v>
      </c>
      <c r="I97" s="7">
        <v>3</v>
      </c>
      <c r="J97" s="7">
        <v>40</v>
      </c>
      <c r="K97" s="9">
        <f t="shared" si="35"/>
        <v>0.10322999999999999</v>
      </c>
      <c r="L97" s="8">
        <f t="shared" si="40"/>
        <v>0.39999999999999947</v>
      </c>
      <c r="M97" s="8">
        <f t="shared" si="33"/>
        <v>1.9999999999999976E-2</v>
      </c>
      <c r="N97" s="115">
        <f t="shared" si="34"/>
        <v>2.0645999999999972E-3</v>
      </c>
      <c r="O97" s="8">
        <f t="shared" si="37"/>
        <v>0.55465803542896253</v>
      </c>
      <c r="P97" s="9">
        <f t="shared" si="38"/>
        <v>0.37222935000000007</v>
      </c>
      <c r="Q97" s="1" t="s">
        <v>89</v>
      </c>
      <c r="R97" s="9" t="s">
        <v>69</v>
      </c>
      <c r="S97" s="7" t="s">
        <v>24</v>
      </c>
      <c r="T97" s="3" t="s">
        <v>21</v>
      </c>
      <c r="U97" s="1" t="s">
        <v>255</v>
      </c>
      <c r="V97" s="1">
        <v>20150130</v>
      </c>
      <c r="W97" s="1" t="s">
        <v>256</v>
      </c>
      <c r="X97" s="1">
        <v>20150130</v>
      </c>
    </row>
    <row r="98" spans="1:24" s="33" customFormat="1" x14ac:dyDescent="0.2">
      <c r="B98" s="1" t="s">
        <v>15</v>
      </c>
      <c r="C98" s="2" t="s">
        <v>16</v>
      </c>
      <c r="D98" s="2" t="s">
        <v>90</v>
      </c>
      <c r="E98" s="31">
        <v>41906</v>
      </c>
      <c r="F98" s="27" t="s">
        <v>88</v>
      </c>
      <c r="G98" s="33">
        <v>6.3</v>
      </c>
      <c r="H98" s="33">
        <v>0</v>
      </c>
      <c r="I98" s="7" t="s">
        <v>24</v>
      </c>
      <c r="J98" s="7" t="s">
        <v>24</v>
      </c>
      <c r="K98" s="33">
        <v>0</v>
      </c>
      <c r="L98" s="8">
        <f>AVERAGE(G98:G98)-AVERAGE(G97:G98)</f>
        <v>0.25</v>
      </c>
      <c r="M98" s="8">
        <f t="shared" si="33"/>
        <v>0</v>
      </c>
      <c r="N98" s="115">
        <f t="shared" si="34"/>
        <v>0</v>
      </c>
      <c r="O98" s="8">
        <f t="shared" si="37"/>
        <v>0</v>
      </c>
      <c r="P98" s="9">
        <f t="shared" si="38"/>
        <v>0.37222935000000007</v>
      </c>
      <c r="Q98" s="7" t="s">
        <v>65</v>
      </c>
      <c r="R98" s="9" t="s">
        <v>69</v>
      </c>
      <c r="S98" s="7" t="s">
        <v>24</v>
      </c>
      <c r="T98" s="3" t="s">
        <v>21</v>
      </c>
      <c r="U98" s="1" t="s">
        <v>255</v>
      </c>
      <c r="V98" s="1">
        <v>20150130</v>
      </c>
      <c r="W98" s="1" t="s">
        <v>256</v>
      </c>
      <c r="X98" s="1">
        <v>20150130</v>
      </c>
    </row>
    <row r="99" spans="1:24" x14ac:dyDescent="0.2">
      <c r="A99" s="18"/>
      <c r="B99" s="18"/>
      <c r="C99" s="103"/>
      <c r="D99" s="103"/>
      <c r="E99" s="32"/>
      <c r="F99" s="28"/>
      <c r="G99" s="18"/>
      <c r="H99" s="18"/>
      <c r="I99" s="18"/>
      <c r="J99" s="18"/>
      <c r="K99" s="18"/>
      <c r="L99" s="18"/>
      <c r="M99" s="18"/>
      <c r="N99" s="18"/>
      <c r="O99" s="18"/>
      <c r="P99" s="18"/>
      <c r="Q99" s="18"/>
      <c r="R99" s="18"/>
      <c r="S99" s="18"/>
      <c r="T99" s="24"/>
      <c r="U99" s="18"/>
    </row>
    <row r="100" spans="1:24" x14ac:dyDescent="0.2">
      <c r="B100" s="1" t="s">
        <v>15</v>
      </c>
      <c r="C100" s="2" t="s">
        <v>17</v>
      </c>
      <c r="D100" s="2" t="s">
        <v>90</v>
      </c>
      <c r="E100" s="31">
        <v>41906</v>
      </c>
      <c r="F100" s="27" t="s">
        <v>91</v>
      </c>
      <c r="G100" s="7">
        <v>0</v>
      </c>
      <c r="H100" s="7" t="s">
        <v>24</v>
      </c>
      <c r="I100" s="7" t="s">
        <v>24</v>
      </c>
      <c r="J100" s="7" t="s">
        <v>24</v>
      </c>
      <c r="K100" s="7" t="s">
        <v>24</v>
      </c>
      <c r="L100" s="7" t="s">
        <v>24</v>
      </c>
      <c r="M100" s="7" t="s">
        <v>24</v>
      </c>
      <c r="N100" s="7" t="s">
        <v>24</v>
      </c>
      <c r="O100" s="7" t="s">
        <v>24</v>
      </c>
      <c r="P100" s="9">
        <f>SUM(N$101:N$116)</f>
        <v>1.1600998</v>
      </c>
      <c r="Q100" s="1" t="s">
        <v>93</v>
      </c>
      <c r="R100" s="9" t="s">
        <v>69</v>
      </c>
      <c r="S100" s="7" t="s">
        <v>24</v>
      </c>
      <c r="T100" s="3" t="s">
        <v>21</v>
      </c>
      <c r="U100" s="1" t="s">
        <v>255</v>
      </c>
      <c r="V100" s="1">
        <v>20150130</v>
      </c>
      <c r="W100" s="1" t="s">
        <v>256</v>
      </c>
      <c r="X100" s="1">
        <v>20150130</v>
      </c>
    </row>
    <row r="101" spans="1:24" x14ac:dyDescent="0.2">
      <c r="B101" s="1" t="s">
        <v>15</v>
      </c>
      <c r="C101" s="2" t="s">
        <v>17</v>
      </c>
      <c r="D101" s="2" t="s">
        <v>90</v>
      </c>
      <c r="E101" s="31">
        <v>41906</v>
      </c>
      <c r="F101" s="27" t="s">
        <v>91</v>
      </c>
      <c r="G101" s="7">
        <v>0.6</v>
      </c>
      <c r="H101" s="7">
        <v>0</v>
      </c>
      <c r="I101" s="7" t="s">
        <v>24</v>
      </c>
      <c r="J101" s="7" t="s">
        <v>24</v>
      </c>
      <c r="K101" s="9">
        <v>0</v>
      </c>
      <c r="L101" s="8">
        <f>AVERAGE(G101:G102)-G101</f>
        <v>0.20000000000000007</v>
      </c>
      <c r="M101" s="8">
        <f t="shared" ref="M101" si="41">L101*H101</f>
        <v>0</v>
      </c>
      <c r="N101" s="115">
        <f>M101*K101</f>
        <v>0</v>
      </c>
      <c r="O101" s="8">
        <f>N101/$P$100*100</f>
        <v>0</v>
      </c>
      <c r="P101" s="9">
        <f t="shared" ref="P101:P116" si="42">SUM(N$101:N$116)</f>
        <v>1.1600998</v>
      </c>
      <c r="Q101" s="7" t="s">
        <v>64</v>
      </c>
      <c r="R101" s="9" t="s">
        <v>69</v>
      </c>
      <c r="S101" s="7" t="s">
        <v>24</v>
      </c>
      <c r="T101" s="3" t="s">
        <v>21</v>
      </c>
      <c r="U101" s="1" t="s">
        <v>255</v>
      </c>
      <c r="V101" s="1">
        <v>20150130</v>
      </c>
      <c r="W101" s="1" t="s">
        <v>256</v>
      </c>
      <c r="X101" s="1">
        <v>20150130</v>
      </c>
    </row>
    <row r="102" spans="1:24" x14ac:dyDescent="0.2">
      <c r="B102" s="1" t="s">
        <v>15</v>
      </c>
      <c r="C102" s="2" t="s">
        <v>17</v>
      </c>
      <c r="D102" s="2" t="s">
        <v>90</v>
      </c>
      <c r="E102" s="31">
        <v>41906</v>
      </c>
      <c r="F102" s="27" t="s">
        <v>91</v>
      </c>
      <c r="G102" s="7">
        <v>1</v>
      </c>
      <c r="H102" s="7">
        <v>0.1</v>
      </c>
      <c r="I102" s="7">
        <v>0</v>
      </c>
      <c r="J102" s="7">
        <v>40</v>
      </c>
      <c r="K102" s="9">
        <f>0.9604*(I102/J102) + 0.0312</f>
        <v>3.1199999999999999E-2</v>
      </c>
      <c r="L102" s="8">
        <f>AVERAGE(G102:G103)-AVERAGE(G101:G102)</f>
        <v>0.7</v>
      </c>
      <c r="M102" s="8">
        <f>L102*H102</f>
        <v>6.9999999999999993E-2</v>
      </c>
      <c r="N102" s="115">
        <f>M102*K102</f>
        <v>2.1839999999999997E-3</v>
      </c>
      <c r="O102" s="8">
        <f>N102/$P$100*100</f>
        <v>0.18825966524604174</v>
      </c>
      <c r="P102" s="9">
        <f t="shared" si="42"/>
        <v>1.1600998</v>
      </c>
      <c r="Q102" s="1" t="s">
        <v>74</v>
      </c>
      <c r="R102" s="9" t="s">
        <v>69</v>
      </c>
      <c r="S102" s="7" t="s">
        <v>24</v>
      </c>
      <c r="T102" s="3" t="s">
        <v>21</v>
      </c>
      <c r="U102" s="1" t="s">
        <v>255</v>
      </c>
      <c r="V102" s="1">
        <v>20150130</v>
      </c>
      <c r="W102" s="1" t="s">
        <v>256</v>
      </c>
      <c r="X102" s="1">
        <v>20150130</v>
      </c>
    </row>
    <row r="103" spans="1:24" x14ac:dyDescent="0.2">
      <c r="B103" s="1" t="s">
        <v>15</v>
      </c>
      <c r="C103" s="2" t="s">
        <v>17</v>
      </c>
      <c r="D103" s="2" t="s">
        <v>90</v>
      </c>
      <c r="E103" s="31">
        <v>41906</v>
      </c>
      <c r="F103" s="27" t="s">
        <v>91</v>
      </c>
      <c r="G103" s="7">
        <v>2</v>
      </c>
      <c r="H103" s="7">
        <v>0.1</v>
      </c>
      <c r="I103" s="7">
        <v>0</v>
      </c>
      <c r="J103" s="7">
        <v>40</v>
      </c>
      <c r="K103" s="9">
        <f t="shared" ref="K103:K115" si="43">0.9604*(I103/J103) + 0.0312</f>
        <v>3.1199999999999999E-2</v>
      </c>
      <c r="L103" s="8">
        <f t="shared" ref="L103:L115" si="44">AVERAGE(G103:G104)-AVERAGE(G102:G103)</f>
        <v>1</v>
      </c>
      <c r="M103" s="8">
        <f t="shared" ref="M103:M112" si="45">L103*H103</f>
        <v>0.1</v>
      </c>
      <c r="N103" s="115">
        <f t="shared" ref="N103:N116" si="46">M103*K103</f>
        <v>3.1199999999999999E-3</v>
      </c>
      <c r="O103" s="8">
        <f t="shared" ref="O103:O116" si="47">N103/$P$100*100</f>
        <v>0.26894237892291678</v>
      </c>
      <c r="P103" s="9">
        <f t="shared" si="42"/>
        <v>1.1600998</v>
      </c>
      <c r="R103" s="9" t="s">
        <v>69</v>
      </c>
      <c r="S103" s="7" t="s">
        <v>24</v>
      </c>
      <c r="T103" s="3" t="s">
        <v>21</v>
      </c>
      <c r="U103" s="1" t="s">
        <v>255</v>
      </c>
      <c r="V103" s="1">
        <v>20150130</v>
      </c>
      <c r="W103" s="1" t="s">
        <v>256</v>
      </c>
      <c r="X103" s="1">
        <v>20150130</v>
      </c>
    </row>
    <row r="104" spans="1:24" x14ac:dyDescent="0.2">
      <c r="B104" s="1" t="s">
        <v>15</v>
      </c>
      <c r="C104" s="2" t="s">
        <v>17</v>
      </c>
      <c r="D104" s="2" t="s">
        <v>90</v>
      </c>
      <c r="E104" s="31">
        <v>41906</v>
      </c>
      <c r="F104" s="27" t="s">
        <v>91</v>
      </c>
      <c r="G104" s="7">
        <v>3</v>
      </c>
      <c r="H104" s="7">
        <v>0.1</v>
      </c>
      <c r="I104" s="7">
        <v>6</v>
      </c>
      <c r="J104" s="7">
        <v>40</v>
      </c>
      <c r="K104" s="9">
        <f t="shared" si="43"/>
        <v>0.17526</v>
      </c>
      <c r="L104" s="8">
        <f t="shared" si="44"/>
        <v>1</v>
      </c>
      <c r="M104" s="8">
        <f t="shared" si="45"/>
        <v>0.1</v>
      </c>
      <c r="N104" s="115">
        <f t="shared" si="46"/>
        <v>1.7526E-2</v>
      </c>
      <c r="O104" s="8">
        <f t="shared" si="47"/>
        <v>1.5107320939112308</v>
      </c>
      <c r="P104" s="9">
        <f t="shared" si="42"/>
        <v>1.1600998</v>
      </c>
      <c r="Q104" s="7"/>
      <c r="R104" s="9" t="s">
        <v>69</v>
      </c>
      <c r="S104" s="7" t="s">
        <v>24</v>
      </c>
      <c r="T104" s="3" t="s">
        <v>21</v>
      </c>
      <c r="U104" s="1" t="s">
        <v>255</v>
      </c>
      <c r="V104" s="1">
        <v>20150130</v>
      </c>
      <c r="W104" s="1" t="s">
        <v>256</v>
      </c>
      <c r="X104" s="1">
        <v>20150130</v>
      </c>
    </row>
    <row r="105" spans="1:24" x14ac:dyDescent="0.2">
      <c r="B105" s="1" t="s">
        <v>15</v>
      </c>
      <c r="C105" s="2" t="s">
        <v>17</v>
      </c>
      <c r="D105" s="2" t="s">
        <v>90</v>
      </c>
      <c r="E105" s="31">
        <v>41906</v>
      </c>
      <c r="F105" s="27" t="s">
        <v>91</v>
      </c>
      <c r="G105" s="7">
        <v>4</v>
      </c>
      <c r="H105" s="7">
        <v>0.2</v>
      </c>
      <c r="I105" s="7">
        <v>10</v>
      </c>
      <c r="J105" s="7">
        <v>40</v>
      </c>
      <c r="K105" s="9">
        <f t="shared" si="43"/>
        <v>0.27129999999999999</v>
      </c>
      <c r="L105" s="8">
        <f t="shared" si="44"/>
        <v>1</v>
      </c>
      <c r="M105" s="8">
        <f t="shared" si="45"/>
        <v>0.2</v>
      </c>
      <c r="N105" s="115">
        <f t="shared" si="46"/>
        <v>5.4260000000000003E-2</v>
      </c>
      <c r="O105" s="8">
        <f t="shared" si="47"/>
        <v>4.6771838078068804</v>
      </c>
      <c r="P105" s="9">
        <f t="shared" si="42"/>
        <v>1.1600998</v>
      </c>
      <c r="Q105" s="7"/>
      <c r="R105" s="9" t="s">
        <v>69</v>
      </c>
      <c r="S105" s="7" t="s">
        <v>24</v>
      </c>
      <c r="T105" s="3" t="s">
        <v>21</v>
      </c>
      <c r="U105" s="1" t="s">
        <v>255</v>
      </c>
      <c r="V105" s="1">
        <v>20150130</v>
      </c>
      <c r="W105" s="1" t="s">
        <v>256</v>
      </c>
      <c r="X105" s="1">
        <v>20150130</v>
      </c>
    </row>
    <row r="106" spans="1:24" x14ac:dyDescent="0.2">
      <c r="B106" s="1" t="s">
        <v>15</v>
      </c>
      <c r="C106" s="2" t="s">
        <v>17</v>
      </c>
      <c r="D106" s="2" t="s">
        <v>90</v>
      </c>
      <c r="E106" s="31">
        <v>41906</v>
      </c>
      <c r="F106" s="27" t="s">
        <v>91</v>
      </c>
      <c r="G106" s="7">
        <v>5</v>
      </c>
      <c r="H106" s="7">
        <v>0.2</v>
      </c>
      <c r="I106" s="7">
        <v>10</v>
      </c>
      <c r="J106" s="7">
        <v>40</v>
      </c>
      <c r="K106" s="9">
        <f t="shared" si="43"/>
        <v>0.27129999999999999</v>
      </c>
      <c r="L106" s="8">
        <f t="shared" si="44"/>
        <v>1</v>
      </c>
      <c r="M106" s="8">
        <f t="shared" si="45"/>
        <v>0.2</v>
      </c>
      <c r="N106" s="115">
        <f t="shared" si="46"/>
        <v>5.4260000000000003E-2</v>
      </c>
      <c r="O106" s="8">
        <f t="shared" si="47"/>
        <v>4.6771838078068804</v>
      </c>
      <c r="P106" s="9">
        <f t="shared" si="42"/>
        <v>1.1600998</v>
      </c>
      <c r="Q106" s="7"/>
      <c r="R106" s="9" t="s">
        <v>69</v>
      </c>
      <c r="S106" s="7" t="s">
        <v>24</v>
      </c>
      <c r="T106" s="3" t="s">
        <v>21</v>
      </c>
      <c r="U106" s="1" t="s">
        <v>255</v>
      </c>
      <c r="V106" s="1">
        <v>20150130</v>
      </c>
      <c r="W106" s="1" t="s">
        <v>256</v>
      </c>
      <c r="X106" s="1">
        <v>20150130</v>
      </c>
    </row>
    <row r="107" spans="1:24" x14ac:dyDescent="0.2">
      <c r="B107" s="1" t="s">
        <v>15</v>
      </c>
      <c r="C107" s="2" t="s">
        <v>17</v>
      </c>
      <c r="D107" s="2" t="s">
        <v>90</v>
      </c>
      <c r="E107" s="31">
        <v>41906</v>
      </c>
      <c r="F107" s="27" t="s">
        <v>91</v>
      </c>
      <c r="G107" s="7">
        <v>6</v>
      </c>
      <c r="H107" s="7">
        <v>0.2</v>
      </c>
      <c r="I107" s="7">
        <v>5</v>
      </c>
      <c r="J107" s="7">
        <v>40</v>
      </c>
      <c r="K107" s="9">
        <f t="shared" si="43"/>
        <v>0.15125</v>
      </c>
      <c r="L107" s="8">
        <f t="shared" si="44"/>
        <v>1</v>
      </c>
      <c r="M107" s="8">
        <f t="shared" si="45"/>
        <v>0.2</v>
      </c>
      <c r="N107" s="115">
        <f t="shared" si="46"/>
        <v>3.0249999999999999E-2</v>
      </c>
      <c r="O107" s="8">
        <f t="shared" si="47"/>
        <v>2.6075342828263568</v>
      </c>
      <c r="P107" s="9">
        <f t="shared" si="42"/>
        <v>1.1600998</v>
      </c>
      <c r="R107" s="9" t="s">
        <v>69</v>
      </c>
      <c r="S107" s="7" t="s">
        <v>24</v>
      </c>
      <c r="T107" s="3" t="s">
        <v>21</v>
      </c>
      <c r="U107" s="1" t="s">
        <v>255</v>
      </c>
      <c r="V107" s="1">
        <v>20150130</v>
      </c>
      <c r="W107" s="1" t="s">
        <v>256</v>
      </c>
      <c r="X107" s="1">
        <v>20150130</v>
      </c>
    </row>
    <row r="108" spans="1:24" x14ac:dyDescent="0.2">
      <c r="B108" s="1" t="s">
        <v>15</v>
      </c>
      <c r="C108" s="2" t="s">
        <v>17</v>
      </c>
      <c r="D108" s="2" t="s">
        <v>90</v>
      </c>
      <c r="E108" s="31">
        <v>41906</v>
      </c>
      <c r="F108" s="27" t="s">
        <v>91</v>
      </c>
      <c r="G108" s="7">
        <v>7</v>
      </c>
      <c r="H108" s="7">
        <v>0.3</v>
      </c>
      <c r="I108" s="7">
        <v>23</v>
      </c>
      <c r="J108" s="7">
        <v>40</v>
      </c>
      <c r="K108" s="9">
        <f t="shared" si="43"/>
        <v>0.58343</v>
      </c>
      <c r="L108" s="8">
        <f t="shared" si="44"/>
        <v>1</v>
      </c>
      <c r="M108" s="8">
        <f t="shared" si="45"/>
        <v>0.3</v>
      </c>
      <c r="N108" s="115">
        <f t="shared" si="46"/>
        <v>0.17502899999999999</v>
      </c>
      <c r="O108" s="8">
        <f t="shared" si="47"/>
        <v>15.08740885913436</v>
      </c>
      <c r="P108" s="9">
        <f t="shared" si="42"/>
        <v>1.1600998</v>
      </c>
      <c r="Q108" s="7"/>
      <c r="R108" s="9" t="s">
        <v>69</v>
      </c>
      <c r="S108" s="7" t="s">
        <v>24</v>
      </c>
      <c r="T108" s="3" t="s">
        <v>21</v>
      </c>
      <c r="U108" s="1" t="s">
        <v>255</v>
      </c>
      <c r="V108" s="1">
        <v>20150130</v>
      </c>
      <c r="W108" s="1" t="s">
        <v>256</v>
      </c>
      <c r="X108" s="1">
        <v>20150130</v>
      </c>
    </row>
    <row r="109" spans="1:24" x14ac:dyDescent="0.2">
      <c r="B109" s="1" t="s">
        <v>15</v>
      </c>
      <c r="C109" s="2" t="s">
        <v>17</v>
      </c>
      <c r="D109" s="2" t="s">
        <v>90</v>
      </c>
      <c r="E109" s="31">
        <v>41906</v>
      </c>
      <c r="F109" s="27" t="s">
        <v>91</v>
      </c>
      <c r="G109" s="7">
        <v>8</v>
      </c>
      <c r="H109" s="7">
        <v>0.35</v>
      </c>
      <c r="I109" s="7">
        <v>18</v>
      </c>
      <c r="J109" s="7">
        <v>40</v>
      </c>
      <c r="K109" s="9">
        <f t="shared" si="43"/>
        <v>0.46338000000000001</v>
      </c>
      <c r="L109" s="8">
        <f t="shared" si="44"/>
        <v>1</v>
      </c>
      <c r="M109" s="8">
        <f t="shared" si="45"/>
        <v>0.35</v>
      </c>
      <c r="N109" s="115">
        <f t="shared" si="46"/>
        <v>0.16218299999999999</v>
      </c>
      <c r="O109" s="8">
        <f t="shared" si="47"/>
        <v>13.980090333607503</v>
      </c>
      <c r="P109" s="9">
        <f t="shared" si="42"/>
        <v>1.1600998</v>
      </c>
      <c r="R109" s="9" t="s">
        <v>69</v>
      </c>
      <c r="S109" s="7" t="s">
        <v>24</v>
      </c>
      <c r="T109" s="3" t="s">
        <v>21</v>
      </c>
      <c r="U109" s="1" t="s">
        <v>255</v>
      </c>
      <c r="V109" s="1">
        <v>20150130</v>
      </c>
      <c r="W109" s="1" t="s">
        <v>256</v>
      </c>
      <c r="X109" s="1">
        <v>20150130</v>
      </c>
    </row>
    <row r="110" spans="1:24" x14ac:dyDescent="0.2">
      <c r="B110" s="1" t="s">
        <v>15</v>
      </c>
      <c r="C110" s="2" t="s">
        <v>17</v>
      </c>
      <c r="D110" s="2" t="s">
        <v>90</v>
      </c>
      <c r="E110" s="31">
        <v>41906</v>
      </c>
      <c r="F110" s="27" t="s">
        <v>91</v>
      </c>
      <c r="G110" s="1">
        <v>9</v>
      </c>
      <c r="H110" s="7">
        <v>0.4</v>
      </c>
      <c r="I110" s="7">
        <v>19</v>
      </c>
      <c r="J110" s="7">
        <v>40</v>
      </c>
      <c r="K110" s="9">
        <f t="shared" si="43"/>
        <v>0.48738999999999999</v>
      </c>
      <c r="L110" s="8">
        <f t="shared" si="44"/>
        <v>1</v>
      </c>
      <c r="M110" s="8">
        <f t="shared" si="45"/>
        <v>0.4</v>
      </c>
      <c r="N110" s="115">
        <f t="shared" si="46"/>
        <v>0.19495600000000002</v>
      </c>
      <c r="O110" s="8">
        <f t="shared" si="47"/>
        <v>16.805105905543645</v>
      </c>
      <c r="P110" s="9">
        <f t="shared" si="42"/>
        <v>1.1600998</v>
      </c>
      <c r="R110" s="9" t="s">
        <v>69</v>
      </c>
      <c r="S110" s="7" t="s">
        <v>24</v>
      </c>
      <c r="T110" s="3" t="s">
        <v>21</v>
      </c>
      <c r="U110" s="1" t="s">
        <v>255</v>
      </c>
      <c r="V110" s="1">
        <v>20150130</v>
      </c>
      <c r="W110" s="1" t="s">
        <v>256</v>
      </c>
      <c r="X110" s="1">
        <v>20150130</v>
      </c>
    </row>
    <row r="111" spans="1:24" s="33" customFormat="1" x14ac:dyDescent="0.2">
      <c r="B111" s="1" t="s">
        <v>15</v>
      </c>
      <c r="C111" s="2" t="s">
        <v>17</v>
      </c>
      <c r="D111" s="2" t="s">
        <v>90</v>
      </c>
      <c r="E111" s="31">
        <v>41906</v>
      </c>
      <c r="F111" s="27" t="s">
        <v>91</v>
      </c>
      <c r="G111" s="33">
        <v>10</v>
      </c>
      <c r="H111" s="33">
        <v>0.3</v>
      </c>
      <c r="I111" s="7">
        <v>27</v>
      </c>
      <c r="J111" s="7">
        <v>40</v>
      </c>
      <c r="K111" s="9">
        <f t="shared" si="43"/>
        <v>0.67947000000000002</v>
      </c>
      <c r="L111" s="8">
        <f t="shared" si="44"/>
        <v>1</v>
      </c>
      <c r="M111" s="8">
        <f t="shared" si="45"/>
        <v>0.3</v>
      </c>
      <c r="N111" s="115">
        <f t="shared" si="46"/>
        <v>0.20384099999999999</v>
      </c>
      <c r="O111" s="8">
        <f>N111/$P$100*100</f>
        <v>17.570988289110989</v>
      </c>
      <c r="P111" s="9">
        <f t="shared" si="42"/>
        <v>1.1600998</v>
      </c>
      <c r="R111" s="9" t="s">
        <v>69</v>
      </c>
      <c r="S111" s="7" t="s">
        <v>24</v>
      </c>
      <c r="T111" s="3" t="s">
        <v>21</v>
      </c>
      <c r="U111" s="1" t="s">
        <v>255</v>
      </c>
      <c r="V111" s="1">
        <v>20150130</v>
      </c>
      <c r="W111" s="1" t="s">
        <v>256</v>
      </c>
      <c r="X111" s="1">
        <v>20150130</v>
      </c>
    </row>
    <row r="112" spans="1:24" s="33" customFormat="1" x14ac:dyDescent="0.2">
      <c r="B112" s="1" t="s">
        <v>15</v>
      </c>
      <c r="C112" s="2" t="s">
        <v>17</v>
      </c>
      <c r="D112" s="2" t="s">
        <v>90</v>
      </c>
      <c r="E112" s="31">
        <v>41906</v>
      </c>
      <c r="F112" s="27" t="s">
        <v>91</v>
      </c>
      <c r="G112" s="33">
        <v>11</v>
      </c>
      <c r="H112" s="33">
        <v>0.4</v>
      </c>
      <c r="I112" s="7">
        <v>5</v>
      </c>
      <c r="J112" s="7">
        <v>40</v>
      </c>
      <c r="K112" s="9">
        <f t="shared" si="43"/>
        <v>0.15125</v>
      </c>
      <c r="L112" s="8">
        <f t="shared" si="44"/>
        <v>1</v>
      </c>
      <c r="M112" s="8">
        <f t="shared" si="45"/>
        <v>0.4</v>
      </c>
      <c r="N112" s="115">
        <f t="shared" si="46"/>
        <v>6.0499999999999998E-2</v>
      </c>
      <c r="O112" s="8">
        <f t="shared" si="47"/>
        <v>5.2150685656527136</v>
      </c>
      <c r="P112" s="9">
        <f t="shared" si="42"/>
        <v>1.1600998</v>
      </c>
      <c r="R112" s="9" t="s">
        <v>69</v>
      </c>
      <c r="S112" s="7" t="s">
        <v>24</v>
      </c>
      <c r="T112" s="3" t="s">
        <v>21</v>
      </c>
      <c r="U112" s="1" t="s">
        <v>255</v>
      </c>
      <c r="V112" s="1">
        <v>20150130</v>
      </c>
      <c r="W112" s="1" t="s">
        <v>256</v>
      </c>
      <c r="X112" s="1">
        <v>20150130</v>
      </c>
    </row>
    <row r="113" spans="1:24" x14ac:dyDescent="0.2">
      <c r="B113" s="1" t="s">
        <v>15</v>
      </c>
      <c r="C113" s="2" t="s">
        <v>17</v>
      </c>
      <c r="D113" s="2" t="s">
        <v>90</v>
      </c>
      <c r="E113" s="31">
        <v>41906</v>
      </c>
      <c r="F113" s="27" t="s">
        <v>91</v>
      </c>
      <c r="G113" s="1">
        <v>12</v>
      </c>
      <c r="H113" s="1">
        <v>0.2</v>
      </c>
      <c r="I113" s="1">
        <v>29</v>
      </c>
      <c r="J113" s="7">
        <v>40</v>
      </c>
      <c r="K113" s="9">
        <f t="shared" si="43"/>
        <v>0.72748999999999997</v>
      </c>
      <c r="L113" s="8">
        <f t="shared" si="44"/>
        <v>1</v>
      </c>
      <c r="M113" s="8">
        <f t="shared" ref="M113:M116" si="48">L113*H113</f>
        <v>0.2</v>
      </c>
      <c r="N113" s="115">
        <f t="shared" si="46"/>
        <v>0.14549799999999999</v>
      </c>
      <c r="O113" s="8">
        <f t="shared" si="47"/>
        <v>12.541852002732867</v>
      </c>
      <c r="P113" s="9">
        <f t="shared" si="42"/>
        <v>1.1600998</v>
      </c>
      <c r="R113" s="9" t="s">
        <v>69</v>
      </c>
      <c r="S113" s="7" t="s">
        <v>24</v>
      </c>
      <c r="T113" s="3" t="s">
        <v>21</v>
      </c>
      <c r="U113" s="1" t="s">
        <v>255</v>
      </c>
      <c r="V113" s="1">
        <v>20150130</v>
      </c>
      <c r="W113" s="1" t="s">
        <v>256</v>
      </c>
      <c r="X113" s="1">
        <v>20150130</v>
      </c>
    </row>
    <row r="114" spans="1:24" x14ac:dyDescent="0.2">
      <c r="B114" s="1" t="s">
        <v>15</v>
      </c>
      <c r="C114" s="2" t="s">
        <v>17</v>
      </c>
      <c r="D114" s="2" t="s">
        <v>90</v>
      </c>
      <c r="E114" s="31">
        <v>41906</v>
      </c>
      <c r="F114" s="27" t="s">
        <v>91</v>
      </c>
      <c r="G114" s="1">
        <v>13</v>
      </c>
      <c r="H114" s="1">
        <v>0.2</v>
      </c>
      <c r="I114" s="1">
        <v>13</v>
      </c>
      <c r="J114" s="7">
        <v>40</v>
      </c>
      <c r="K114" s="9">
        <f t="shared" si="43"/>
        <v>0.34333000000000002</v>
      </c>
      <c r="L114" s="8">
        <f t="shared" si="44"/>
        <v>0.80000000000000071</v>
      </c>
      <c r="M114" s="8">
        <f t="shared" si="48"/>
        <v>0.16000000000000014</v>
      </c>
      <c r="N114" s="115">
        <f t="shared" si="46"/>
        <v>5.4932800000000052E-2</v>
      </c>
      <c r="O114" s="8">
        <f t="shared" si="47"/>
        <v>4.73517881823616</v>
      </c>
      <c r="P114" s="9">
        <f t="shared" si="42"/>
        <v>1.1600998</v>
      </c>
      <c r="R114" s="9" t="s">
        <v>69</v>
      </c>
      <c r="S114" s="7" t="s">
        <v>24</v>
      </c>
      <c r="T114" s="3" t="s">
        <v>21</v>
      </c>
      <c r="U114" s="1" t="s">
        <v>255</v>
      </c>
      <c r="V114" s="1">
        <v>20150130</v>
      </c>
      <c r="W114" s="1" t="s">
        <v>256</v>
      </c>
      <c r="X114" s="1">
        <v>20150130</v>
      </c>
    </row>
    <row r="115" spans="1:24" x14ac:dyDescent="0.2">
      <c r="B115" s="1" t="s">
        <v>15</v>
      </c>
      <c r="C115" s="2" t="s">
        <v>17</v>
      </c>
      <c r="D115" s="2" t="s">
        <v>90</v>
      </c>
      <c r="E115" s="31">
        <v>41906</v>
      </c>
      <c r="F115" s="27" t="s">
        <v>91</v>
      </c>
      <c r="G115" s="1">
        <v>13.6</v>
      </c>
      <c r="H115" s="1">
        <v>0.1</v>
      </c>
      <c r="I115" s="1">
        <v>0</v>
      </c>
      <c r="J115" s="7">
        <v>40</v>
      </c>
      <c r="K115" s="9">
        <f t="shared" si="43"/>
        <v>3.1199999999999999E-2</v>
      </c>
      <c r="L115" s="8">
        <f t="shared" si="44"/>
        <v>0.5</v>
      </c>
      <c r="M115" s="8">
        <f t="shared" si="48"/>
        <v>0.05</v>
      </c>
      <c r="N115" s="115">
        <f t="shared" si="46"/>
        <v>1.56E-3</v>
      </c>
      <c r="O115" s="8">
        <f t="shared" si="47"/>
        <v>0.13447118946145839</v>
      </c>
      <c r="P115" s="9">
        <f t="shared" si="42"/>
        <v>1.1600998</v>
      </c>
      <c r="Q115" s="1" t="s">
        <v>95</v>
      </c>
      <c r="R115" s="9" t="s">
        <v>69</v>
      </c>
      <c r="S115" s="7" t="s">
        <v>24</v>
      </c>
      <c r="T115" s="3" t="s">
        <v>21</v>
      </c>
      <c r="U115" s="1" t="s">
        <v>255</v>
      </c>
      <c r="V115" s="1">
        <v>20150130</v>
      </c>
      <c r="W115" s="1" t="s">
        <v>256</v>
      </c>
      <c r="X115" s="1">
        <v>20150130</v>
      </c>
    </row>
    <row r="116" spans="1:24" x14ac:dyDescent="0.2">
      <c r="B116" s="1" t="s">
        <v>15</v>
      </c>
      <c r="C116" s="2" t="s">
        <v>17</v>
      </c>
      <c r="D116" s="2" t="s">
        <v>90</v>
      </c>
      <c r="E116" s="31">
        <v>41906</v>
      </c>
      <c r="F116" s="27" t="s">
        <v>91</v>
      </c>
      <c r="G116" s="1">
        <v>14</v>
      </c>
      <c r="H116" s="1">
        <v>0</v>
      </c>
      <c r="I116" s="7" t="s">
        <v>24</v>
      </c>
      <c r="J116" s="7" t="s">
        <v>24</v>
      </c>
      <c r="K116" s="9">
        <v>0</v>
      </c>
      <c r="L116" s="8">
        <f>AVERAGE(G116:G116)-AVERAGE(G115:G116)</f>
        <v>0.19999999999999929</v>
      </c>
      <c r="M116" s="8">
        <f t="shared" si="48"/>
        <v>0</v>
      </c>
      <c r="N116" s="115">
        <f t="shared" si="46"/>
        <v>0</v>
      </c>
      <c r="O116" s="8">
        <f t="shared" si="47"/>
        <v>0</v>
      </c>
      <c r="P116" s="9">
        <f t="shared" si="42"/>
        <v>1.1600998</v>
      </c>
      <c r="Q116" s="7" t="s">
        <v>65</v>
      </c>
      <c r="R116" s="9" t="s">
        <v>69</v>
      </c>
      <c r="S116" s="7" t="s">
        <v>24</v>
      </c>
      <c r="T116" s="3" t="s">
        <v>21</v>
      </c>
      <c r="U116" s="1" t="s">
        <v>255</v>
      </c>
      <c r="V116" s="1">
        <v>20150130</v>
      </c>
      <c r="W116" s="1" t="s">
        <v>256</v>
      </c>
      <c r="X116" s="1">
        <v>20150130</v>
      </c>
    </row>
    <row r="117" spans="1:24" x14ac:dyDescent="0.2">
      <c r="A117" s="18"/>
      <c r="B117" s="18"/>
      <c r="C117" s="103"/>
      <c r="D117" s="103"/>
      <c r="E117" s="32"/>
      <c r="F117" s="28"/>
      <c r="G117" s="18"/>
      <c r="H117" s="18"/>
      <c r="I117" s="18"/>
      <c r="J117" s="18"/>
      <c r="K117" s="18"/>
      <c r="L117" s="18"/>
      <c r="M117" s="18"/>
      <c r="N117" s="18"/>
      <c r="O117" s="18"/>
      <c r="P117" s="18"/>
      <c r="Q117" s="18"/>
      <c r="R117" s="18"/>
      <c r="S117" s="18"/>
      <c r="T117" s="24"/>
      <c r="U117" s="18"/>
    </row>
    <row r="118" spans="1:24" x14ac:dyDescent="0.2">
      <c r="B118" s="1" t="s">
        <v>15</v>
      </c>
      <c r="C118" s="2" t="s">
        <v>97</v>
      </c>
      <c r="D118" s="2" t="s">
        <v>90</v>
      </c>
      <c r="E118" s="31">
        <v>41906</v>
      </c>
      <c r="F118" s="27" t="s">
        <v>91</v>
      </c>
      <c r="G118" s="7">
        <v>0</v>
      </c>
      <c r="H118" s="7" t="s">
        <v>24</v>
      </c>
      <c r="I118" s="7" t="s">
        <v>24</v>
      </c>
      <c r="J118" s="7" t="s">
        <v>24</v>
      </c>
      <c r="K118" s="7" t="s">
        <v>24</v>
      </c>
      <c r="L118" s="7" t="s">
        <v>24</v>
      </c>
      <c r="M118" s="7" t="s">
        <v>24</v>
      </c>
      <c r="N118" s="7" t="s">
        <v>24</v>
      </c>
      <c r="O118" s="7" t="s">
        <v>24</v>
      </c>
      <c r="P118" s="9">
        <f>SUM(N$119:N$132)</f>
        <v>0.61989689999999986</v>
      </c>
      <c r="Q118" s="1" t="s">
        <v>94</v>
      </c>
      <c r="R118" s="9" t="s">
        <v>69</v>
      </c>
      <c r="S118" s="7" t="s">
        <v>24</v>
      </c>
      <c r="T118" s="3" t="s">
        <v>21</v>
      </c>
      <c r="U118" s="1" t="s">
        <v>255</v>
      </c>
      <c r="V118" s="1">
        <v>20150130</v>
      </c>
      <c r="W118" s="1" t="s">
        <v>256</v>
      </c>
      <c r="X118" s="1">
        <v>20150130</v>
      </c>
    </row>
    <row r="119" spans="1:24" x14ac:dyDescent="0.2">
      <c r="B119" s="1" t="s">
        <v>15</v>
      </c>
      <c r="C119" s="2" t="s">
        <v>97</v>
      </c>
      <c r="D119" s="2" t="s">
        <v>90</v>
      </c>
      <c r="E119" s="31">
        <v>41906</v>
      </c>
      <c r="F119" s="27" t="s">
        <v>91</v>
      </c>
      <c r="G119" s="7">
        <v>0.7</v>
      </c>
      <c r="H119" s="7">
        <v>0</v>
      </c>
      <c r="I119" s="7" t="s">
        <v>24</v>
      </c>
      <c r="J119" s="7" t="s">
        <v>24</v>
      </c>
      <c r="K119" s="9">
        <v>0</v>
      </c>
      <c r="L119" s="8">
        <f>AVERAGE(G119:G120)-G119</f>
        <v>0.15000000000000002</v>
      </c>
      <c r="M119" s="8">
        <f>L119*H119</f>
        <v>0</v>
      </c>
      <c r="N119" s="115">
        <f>M119*K119</f>
        <v>0</v>
      </c>
      <c r="O119" s="8">
        <f>N119/$P$118*100</f>
        <v>0</v>
      </c>
      <c r="P119" s="9">
        <f t="shared" ref="P119:P132" si="49">SUM(N$119:N$132)</f>
        <v>0.61989689999999986</v>
      </c>
      <c r="Q119" s="7" t="s">
        <v>64</v>
      </c>
      <c r="R119" s="9" t="s">
        <v>69</v>
      </c>
      <c r="S119" s="7" t="s">
        <v>24</v>
      </c>
      <c r="T119" s="3" t="s">
        <v>21</v>
      </c>
      <c r="U119" s="1" t="s">
        <v>255</v>
      </c>
      <c r="V119" s="1">
        <v>20150130</v>
      </c>
      <c r="W119" s="1" t="s">
        <v>256</v>
      </c>
      <c r="X119" s="1">
        <v>20150130</v>
      </c>
    </row>
    <row r="120" spans="1:24" x14ac:dyDescent="0.2">
      <c r="B120" s="1" t="s">
        <v>15</v>
      </c>
      <c r="C120" s="2" t="s">
        <v>97</v>
      </c>
      <c r="D120" s="2" t="s">
        <v>90</v>
      </c>
      <c r="E120" s="31">
        <v>41906</v>
      </c>
      <c r="F120" s="27" t="s">
        <v>91</v>
      </c>
      <c r="G120" s="7">
        <v>1</v>
      </c>
      <c r="H120" s="7">
        <v>0.1</v>
      </c>
      <c r="I120" s="7">
        <v>3</v>
      </c>
      <c r="J120" s="7">
        <v>40</v>
      </c>
      <c r="K120" s="9">
        <f>0.9604*(I120/J120) + 0.0312</f>
        <v>0.10322999999999999</v>
      </c>
      <c r="L120" s="8">
        <f>AVERAGE(G120:G121)-AVERAGE(G119:G120)</f>
        <v>0.4</v>
      </c>
      <c r="M120" s="8">
        <f t="shared" ref="M120:M132" si="50">L120*H120</f>
        <v>4.0000000000000008E-2</v>
      </c>
      <c r="N120" s="115">
        <f t="shared" ref="N120:N132" si="51">M120*K120</f>
        <v>4.1292000000000004E-3</v>
      </c>
      <c r="O120" s="8">
        <f t="shared" ref="O120:O132" si="52">N120/$P$118*100</f>
        <v>0.66611076777444789</v>
      </c>
      <c r="P120" s="9">
        <f t="shared" si="49"/>
        <v>0.61989689999999986</v>
      </c>
      <c r="Q120" s="1" t="s">
        <v>74</v>
      </c>
      <c r="R120" s="9" t="s">
        <v>69</v>
      </c>
      <c r="S120" s="7" t="s">
        <v>24</v>
      </c>
      <c r="T120" s="3" t="s">
        <v>21</v>
      </c>
      <c r="U120" s="1" t="s">
        <v>255</v>
      </c>
      <c r="V120" s="1">
        <v>20150130</v>
      </c>
      <c r="W120" s="1" t="s">
        <v>256</v>
      </c>
      <c r="X120" s="1">
        <v>20150130</v>
      </c>
    </row>
    <row r="121" spans="1:24" x14ac:dyDescent="0.2">
      <c r="B121" s="1" t="s">
        <v>15</v>
      </c>
      <c r="C121" s="2" t="s">
        <v>97</v>
      </c>
      <c r="D121" s="2" t="s">
        <v>90</v>
      </c>
      <c r="E121" s="31">
        <v>41906</v>
      </c>
      <c r="F121" s="27" t="s">
        <v>91</v>
      </c>
      <c r="G121" s="7">
        <v>1.5</v>
      </c>
      <c r="H121" s="7">
        <v>0.15</v>
      </c>
      <c r="I121" s="7">
        <v>11</v>
      </c>
      <c r="J121" s="7">
        <v>40</v>
      </c>
      <c r="K121" s="9">
        <f t="shared" ref="K121:K131" si="53">0.9604*(I121/J121) + 0.0312</f>
        <v>0.29531000000000002</v>
      </c>
      <c r="L121" s="8">
        <f t="shared" ref="L121:L131" si="54">AVERAGE(G121:G122)-AVERAGE(G120:G121)</f>
        <v>0.5</v>
      </c>
      <c r="M121" s="8">
        <f t="shared" si="50"/>
        <v>7.4999999999999997E-2</v>
      </c>
      <c r="N121" s="115">
        <f t="shared" si="51"/>
        <v>2.2148250000000001E-2</v>
      </c>
      <c r="O121" s="8">
        <f t="shared" si="52"/>
        <v>3.5728925245472283</v>
      </c>
      <c r="P121" s="9">
        <f t="shared" si="49"/>
        <v>0.61989689999999986</v>
      </c>
      <c r="R121" s="9" t="s">
        <v>69</v>
      </c>
      <c r="S121" s="7" t="s">
        <v>24</v>
      </c>
      <c r="T121" s="3" t="s">
        <v>21</v>
      </c>
      <c r="U121" s="1" t="s">
        <v>255</v>
      </c>
      <c r="V121" s="1">
        <v>20150130</v>
      </c>
      <c r="W121" s="1" t="s">
        <v>256</v>
      </c>
      <c r="X121" s="1">
        <v>20150130</v>
      </c>
    </row>
    <row r="122" spans="1:24" x14ac:dyDescent="0.2">
      <c r="B122" s="1" t="s">
        <v>15</v>
      </c>
      <c r="C122" s="2" t="s">
        <v>97</v>
      </c>
      <c r="D122" s="2" t="s">
        <v>90</v>
      </c>
      <c r="E122" s="31">
        <v>41906</v>
      </c>
      <c r="F122" s="27" t="s">
        <v>91</v>
      </c>
      <c r="G122" s="7">
        <v>2</v>
      </c>
      <c r="H122" s="7">
        <v>0.2</v>
      </c>
      <c r="I122" s="7">
        <v>20</v>
      </c>
      <c r="J122" s="7">
        <v>40</v>
      </c>
      <c r="K122" s="9">
        <f t="shared" si="53"/>
        <v>0.51139999999999997</v>
      </c>
      <c r="L122" s="8">
        <f t="shared" si="54"/>
        <v>0.5</v>
      </c>
      <c r="M122" s="8">
        <f t="shared" si="50"/>
        <v>0.1</v>
      </c>
      <c r="N122" s="115">
        <f t="shared" si="51"/>
        <v>5.1139999999999998E-2</v>
      </c>
      <c r="O122" s="8">
        <f t="shared" si="52"/>
        <v>8.2497589518515113</v>
      </c>
      <c r="P122" s="9">
        <f t="shared" si="49"/>
        <v>0.61989689999999986</v>
      </c>
      <c r="Q122" s="7"/>
      <c r="R122" s="9" t="s">
        <v>69</v>
      </c>
      <c r="S122" s="7" t="s">
        <v>24</v>
      </c>
      <c r="T122" s="3" t="s">
        <v>21</v>
      </c>
      <c r="U122" s="1" t="s">
        <v>255</v>
      </c>
      <c r="V122" s="1">
        <v>20150130</v>
      </c>
      <c r="W122" s="1" t="s">
        <v>256</v>
      </c>
      <c r="X122" s="1">
        <v>20150130</v>
      </c>
    </row>
    <row r="123" spans="1:24" x14ac:dyDescent="0.2">
      <c r="B123" s="1" t="s">
        <v>15</v>
      </c>
      <c r="C123" s="2" t="s">
        <v>97</v>
      </c>
      <c r="D123" s="2" t="s">
        <v>90</v>
      </c>
      <c r="E123" s="31">
        <v>41906</v>
      </c>
      <c r="F123" s="27" t="s">
        <v>91</v>
      </c>
      <c r="G123" s="7">
        <v>2.5</v>
      </c>
      <c r="H123" s="7">
        <v>0.1</v>
      </c>
      <c r="I123" s="7">
        <v>16</v>
      </c>
      <c r="J123" s="7">
        <v>40</v>
      </c>
      <c r="K123" s="9">
        <f t="shared" si="53"/>
        <v>0.41536000000000006</v>
      </c>
      <c r="L123" s="8">
        <f t="shared" si="54"/>
        <v>0.5</v>
      </c>
      <c r="M123" s="8">
        <f t="shared" si="50"/>
        <v>0.05</v>
      </c>
      <c r="N123" s="115">
        <f t="shared" si="51"/>
        <v>2.0768000000000005E-2</v>
      </c>
      <c r="O123" s="8">
        <f t="shared" si="52"/>
        <v>3.3502345309357104</v>
      </c>
      <c r="P123" s="9">
        <f t="shared" si="49"/>
        <v>0.61989689999999986</v>
      </c>
      <c r="Q123" s="7"/>
      <c r="R123" s="9" t="s">
        <v>69</v>
      </c>
      <c r="S123" s="7" t="s">
        <v>24</v>
      </c>
      <c r="T123" s="3" t="s">
        <v>21</v>
      </c>
      <c r="U123" s="1" t="s">
        <v>255</v>
      </c>
      <c r="V123" s="1">
        <v>20150130</v>
      </c>
      <c r="W123" s="1" t="s">
        <v>256</v>
      </c>
      <c r="X123" s="1">
        <v>20150130</v>
      </c>
    </row>
    <row r="124" spans="1:24" x14ac:dyDescent="0.2">
      <c r="B124" s="1" t="s">
        <v>15</v>
      </c>
      <c r="C124" s="2" t="s">
        <v>97</v>
      </c>
      <c r="D124" s="2" t="s">
        <v>90</v>
      </c>
      <c r="E124" s="31">
        <v>41906</v>
      </c>
      <c r="F124" s="27" t="s">
        <v>91</v>
      </c>
      <c r="G124" s="7">
        <v>3</v>
      </c>
      <c r="H124" s="7">
        <v>0.1</v>
      </c>
      <c r="I124" s="7">
        <v>13</v>
      </c>
      <c r="J124" s="7">
        <v>40</v>
      </c>
      <c r="K124" s="9">
        <f t="shared" si="53"/>
        <v>0.34333000000000002</v>
      </c>
      <c r="L124" s="8">
        <f t="shared" si="54"/>
        <v>0.5</v>
      </c>
      <c r="M124" s="8">
        <f t="shared" si="50"/>
        <v>0.05</v>
      </c>
      <c r="N124" s="115">
        <f t="shared" si="51"/>
        <v>1.7166500000000001E-2</v>
      </c>
      <c r="O124" s="8">
        <f t="shared" si="52"/>
        <v>2.7692508221931753</v>
      </c>
      <c r="P124" s="9">
        <f t="shared" si="49"/>
        <v>0.61989689999999986</v>
      </c>
      <c r="Q124" s="7"/>
      <c r="R124" s="9" t="s">
        <v>69</v>
      </c>
      <c r="S124" s="7" t="s">
        <v>24</v>
      </c>
      <c r="T124" s="3" t="s">
        <v>21</v>
      </c>
      <c r="U124" s="1" t="s">
        <v>255</v>
      </c>
      <c r="V124" s="1">
        <v>20150130</v>
      </c>
      <c r="W124" s="1" t="s">
        <v>256</v>
      </c>
      <c r="X124" s="1">
        <v>20150130</v>
      </c>
    </row>
    <row r="125" spans="1:24" x14ac:dyDescent="0.2">
      <c r="B125" s="1" t="s">
        <v>15</v>
      </c>
      <c r="C125" s="2" t="s">
        <v>97</v>
      </c>
      <c r="D125" s="2" t="s">
        <v>90</v>
      </c>
      <c r="E125" s="31">
        <v>41906</v>
      </c>
      <c r="F125" s="27" t="s">
        <v>91</v>
      </c>
      <c r="G125" s="7">
        <v>3.5</v>
      </c>
      <c r="H125" s="7">
        <v>0.2</v>
      </c>
      <c r="I125" s="7">
        <v>15</v>
      </c>
      <c r="J125" s="7">
        <v>40</v>
      </c>
      <c r="K125" s="9">
        <f t="shared" si="53"/>
        <v>0.39135000000000003</v>
      </c>
      <c r="L125" s="8">
        <f t="shared" si="54"/>
        <v>0.5</v>
      </c>
      <c r="M125" s="8">
        <f t="shared" si="50"/>
        <v>0.1</v>
      </c>
      <c r="N125" s="115">
        <f t="shared" si="51"/>
        <v>3.9135000000000003E-2</v>
      </c>
      <c r="O125" s="8">
        <f t="shared" si="52"/>
        <v>6.3131465893763963</v>
      </c>
      <c r="P125" s="9">
        <f t="shared" si="49"/>
        <v>0.61989689999999986</v>
      </c>
      <c r="R125" s="9" t="s">
        <v>69</v>
      </c>
      <c r="S125" s="7" t="s">
        <v>24</v>
      </c>
      <c r="T125" s="3" t="s">
        <v>21</v>
      </c>
      <c r="U125" s="1" t="s">
        <v>255</v>
      </c>
      <c r="V125" s="1">
        <v>20150130</v>
      </c>
      <c r="W125" s="1" t="s">
        <v>256</v>
      </c>
      <c r="X125" s="1">
        <v>20150130</v>
      </c>
    </row>
    <row r="126" spans="1:24" x14ac:dyDescent="0.2">
      <c r="B126" s="1" t="s">
        <v>15</v>
      </c>
      <c r="C126" s="2" t="s">
        <v>97</v>
      </c>
      <c r="D126" s="2" t="s">
        <v>90</v>
      </c>
      <c r="E126" s="31">
        <v>41906</v>
      </c>
      <c r="F126" s="27" t="s">
        <v>91</v>
      </c>
      <c r="G126" s="7">
        <v>4</v>
      </c>
      <c r="H126" s="7">
        <v>0.25</v>
      </c>
      <c r="I126" s="7">
        <v>18</v>
      </c>
      <c r="J126" s="7">
        <v>40</v>
      </c>
      <c r="K126" s="9">
        <f t="shared" si="53"/>
        <v>0.46338000000000001</v>
      </c>
      <c r="L126" s="8">
        <f t="shared" si="54"/>
        <v>0.5</v>
      </c>
      <c r="M126" s="8">
        <f t="shared" si="50"/>
        <v>0.125</v>
      </c>
      <c r="N126" s="115">
        <f t="shared" si="51"/>
        <v>5.7922500000000002E-2</v>
      </c>
      <c r="O126" s="8">
        <f t="shared" si="52"/>
        <v>9.3438925085768307</v>
      </c>
      <c r="P126" s="9">
        <f t="shared" si="49"/>
        <v>0.61989689999999986</v>
      </c>
      <c r="Q126" s="7"/>
      <c r="R126" s="9" t="s">
        <v>69</v>
      </c>
      <c r="S126" s="7" t="s">
        <v>24</v>
      </c>
      <c r="T126" s="3" t="s">
        <v>21</v>
      </c>
      <c r="U126" s="1" t="s">
        <v>255</v>
      </c>
      <c r="V126" s="1">
        <v>20150130</v>
      </c>
      <c r="W126" s="1" t="s">
        <v>256</v>
      </c>
      <c r="X126" s="1">
        <v>20150130</v>
      </c>
    </row>
    <row r="127" spans="1:24" x14ac:dyDescent="0.2">
      <c r="B127" s="1" t="s">
        <v>15</v>
      </c>
      <c r="C127" s="2" t="s">
        <v>97</v>
      </c>
      <c r="D127" s="2" t="s">
        <v>90</v>
      </c>
      <c r="E127" s="31">
        <v>41906</v>
      </c>
      <c r="F127" s="27" t="s">
        <v>91</v>
      </c>
      <c r="G127" s="7">
        <v>4.5</v>
      </c>
      <c r="H127" s="7">
        <v>0.35</v>
      </c>
      <c r="I127" s="7">
        <v>43</v>
      </c>
      <c r="J127" s="7">
        <v>40</v>
      </c>
      <c r="K127" s="9">
        <f t="shared" si="53"/>
        <v>1.0636299999999999</v>
      </c>
      <c r="L127" s="8">
        <f t="shared" si="54"/>
        <v>0.5</v>
      </c>
      <c r="M127" s="8">
        <f t="shared" si="50"/>
        <v>0.17499999999999999</v>
      </c>
      <c r="N127" s="115">
        <f t="shared" si="51"/>
        <v>0.18613524999999997</v>
      </c>
      <c r="O127" s="8">
        <f t="shared" si="52"/>
        <v>30.026807683664821</v>
      </c>
      <c r="P127" s="9">
        <f t="shared" si="49"/>
        <v>0.61989689999999986</v>
      </c>
      <c r="R127" s="9" t="s">
        <v>69</v>
      </c>
      <c r="S127" s="7" t="s">
        <v>24</v>
      </c>
      <c r="T127" s="3" t="s">
        <v>21</v>
      </c>
      <c r="U127" s="1" t="s">
        <v>255</v>
      </c>
      <c r="V127" s="1">
        <v>20150130</v>
      </c>
      <c r="W127" s="1" t="s">
        <v>256</v>
      </c>
      <c r="X127" s="1">
        <v>20150130</v>
      </c>
    </row>
    <row r="128" spans="1:24" x14ac:dyDescent="0.2">
      <c r="B128" s="1" t="s">
        <v>15</v>
      </c>
      <c r="C128" s="2" t="s">
        <v>97</v>
      </c>
      <c r="D128" s="2" t="s">
        <v>90</v>
      </c>
      <c r="E128" s="31">
        <v>41906</v>
      </c>
      <c r="F128" s="27" t="s">
        <v>91</v>
      </c>
      <c r="G128" s="1">
        <v>5</v>
      </c>
      <c r="H128" s="7">
        <v>0.35</v>
      </c>
      <c r="I128" s="7">
        <v>16</v>
      </c>
      <c r="J128" s="7">
        <v>40</v>
      </c>
      <c r="K128" s="9">
        <f t="shared" si="53"/>
        <v>0.41536000000000006</v>
      </c>
      <c r="L128" s="8">
        <f t="shared" si="54"/>
        <v>0.5</v>
      </c>
      <c r="M128" s="8">
        <f t="shared" si="50"/>
        <v>0.17499999999999999</v>
      </c>
      <c r="N128" s="115">
        <f t="shared" si="51"/>
        <v>7.2688000000000003E-2</v>
      </c>
      <c r="O128" s="8">
        <f t="shared" si="52"/>
        <v>11.725820858274984</v>
      </c>
      <c r="P128" s="9">
        <f t="shared" si="49"/>
        <v>0.61989689999999986</v>
      </c>
      <c r="R128" s="9" t="s">
        <v>69</v>
      </c>
      <c r="S128" s="7" t="s">
        <v>24</v>
      </c>
      <c r="T128" s="3" t="s">
        <v>21</v>
      </c>
      <c r="U128" s="1" t="s">
        <v>255</v>
      </c>
      <c r="V128" s="1">
        <v>20150130</v>
      </c>
      <c r="W128" s="1" t="s">
        <v>256</v>
      </c>
      <c r="X128" s="1">
        <v>20150130</v>
      </c>
    </row>
    <row r="129" spans="1:24" s="33" customFormat="1" x14ac:dyDescent="0.2">
      <c r="B129" s="1" t="s">
        <v>15</v>
      </c>
      <c r="C129" s="2" t="s">
        <v>97</v>
      </c>
      <c r="D129" s="2" t="s">
        <v>90</v>
      </c>
      <c r="E129" s="31">
        <v>41906</v>
      </c>
      <c r="F129" s="27" t="s">
        <v>91</v>
      </c>
      <c r="G129" s="33">
        <v>5.5</v>
      </c>
      <c r="H129" s="33">
        <v>0.3</v>
      </c>
      <c r="I129" s="7">
        <v>21</v>
      </c>
      <c r="J129" s="7">
        <v>40</v>
      </c>
      <c r="K129" s="9">
        <f t="shared" si="53"/>
        <v>0.53541000000000005</v>
      </c>
      <c r="L129" s="8">
        <f t="shared" si="54"/>
        <v>0.5</v>
      </c>
      <c r="M129" s="8">
        <f t="shared" si="50"/>
        <v>0.15</v>
      </c>
      <c r="N129" s="115">
        <f t="shared" si="51"/>
        <v>8.0311500000000008E-2</v>
      </c>
      <c r="O129" s="8">
        <f t="shared" si="52"/>
        <v>12.955622136519803</v>
      </c>
      <c r="P129" s="9">
        <f t="shared" si="49"/>
        <v>0.61989689999999986</v>
      </c>
      <c r="R129" s="9" t="s">
        <v>69</v>
      </c>
      <c r="S129" s="7" t="s">
        <v>24</v>
      </c>
      <c r="T129" s="3" t="s">
        <v>21</v>
      </c>
      <c r="U129" s="1" t="s">
        <v>255</v>
      </c>
      <c r="V129" s="1">
        <v>20150130</v>
      </c>
      <c r="W129" s="1" t="s">
        <v>256</v>
      </c>
      <c r="X129" s="1">
        <v>20150130</v>
      </c>
    </row>
    <row r="130" spans="1:24" s="33" customFormat="1" x14ac:dyDescent="0.2">
      <c r="B130" s="1" t="s">
        <v>15</v>
      </c>
      <c r="C130" s="2" t="s">
        <v>97</v>
      </c>
      <c r="D130" s="2" t="s">
        <v>90</v>
      </c>
      <c r="E130" s="31">
        <v>41906</v>
      </c>
      <c r="F130" s="27" t="s">
        <v>91</v>
      </c>
      <c r="G130" s="33">
        <v>6</v>
      </c>
      <c r="H130" s="33">
        <v>0.4</v>
      </c>
      <c r="I130" s="7">
        <v>11</v>
      </c>
      <c r="J130" s="7">
        <v>40</v>
      </c>
      <c r="K130" s="9">
        <f t="shared" si="53"/>
        <v>0.29531000000000002</v>
      </c>
      <c r="L130" s="8">
        <f t="shared" si="54"/>
        <v>0.5</v>
      </c>
      <c r="M130" s="8">
        <f t="shared" si="50"/>
        <v>0.2</v>
      </c>
      <c r="N130" s="115">
        <f t="shared" si="51"/>
        <v>5.9062000000000003E-2</v>
      </c>
      <c r="O130" s="8">
        <f t="shared" si="52"/>
        <v>9.5277133987926081</v>
      </c>
      <c r="P130" s="9">
        <f t="shared" si="49"/>
        <v>0.61989689999999986</v>
      </c>
      <c r="R130" s="9" t="s">
        <v>69</v>
      </c>
      <c r="S130" s="7" t="s">
        <v>24</v>
      </c>
      <c r="T130" s="3" t="s">
        <v>21</v>
      </c>
      <c r="U130" s="1" t="s">
        <v>255</v>
      </c>
      <c r="V130" s="1">
        <v>20150130</v>
      </c>
      <c r="W130" s="1" t="s">
        <v>256</v>
      </c>
      <c r="X130" s="1">
        <v>20150130</v>
      </c>
    </row>
    <row r="131" spans="1:24" x14ac:dyDescent="0.2">
      <c r="B131" s="1" t="s">
        <v>15</v>
      </c>
      <c r="C131" s="2" t="s">
        <v>97</v>
      </c>
      <c r="D131" s="2" t="s">
        <v>90</v>
      </c>
      <c r="E131" s="31">
        <v>41906</v>
      </c>
      <c r="F131" s="27" t="s">
        <v>91</v>
      </c>
      <c r="G131" s="1">
        <v>6.5</v>
      </c>
      <c r="H131" s="1">
        <v>0.2</v>
      </c>
      <c r="I131" s="1">
        <v>3</v>
      </c>
      <c r="J131" s="7">
        <v>40</v>
      </c>
      <c r="K131" s="9">
        <f t="shared" si="53"/>
        <v>0.10322999999999999</v>
      </c>
      <c r="L131" s="8">
        <f t="shared" si="54"/>
        <v>0.45000000000000018</v>
      </c>
      <c r="M131" s="8">
        <f t="shared" si="50"/>
        <v>9.0000000000000038E-2</v>
      </c>
      <c r="N131" s="115">
        <f t="shared" si="51"/>
        <v>9.2907000000000024E-3</v>
      </c>
      <c r="O131" s="8">
        <f t="shared" si="52"/>
        <v>1.4987492274925078</v>
      </c>
      <c r="P131" s="9">
        <f t="shared" si="49"/>
        <v>0.61989689999999986</v>
      </c>
      <c r="Q131" s="1" t="s">
        <v>96</v>
      </c>
      <c r="R131" s="9" t="s">
        <v>69</v>
      </c>
      <c r="S131" s="7" t="s">
        <v>24</v>
      </c>
      <c r="T131" s="3" t="s">
        <v>21</v>
      </c>
      <c r="U131" s="1" t="s">
        <v>255</v>
      </c>
      <c r="V131" s="1">
        <v>20150130</v>
      </c>
      <c r="W131" s="1" t="s">
        <v>256</v>
      </c>
      <c r="X131" s="1">
        <v>20150130</v>
      </c>
    </row>
    <row r="132" spans="1:24" x14ac:dyDescent="0.2">
      <c r="B132" s="1" t="s">
        <v>15</v>
      </c>
      <c r="C132" s="2" t="s">
        <v>97</v>
      </c>
      <c r="D132" s="2" t="s">
        <v>90</v>
      </c>
      <c r="E132" s="31">
        <v>41906</v>
      </c>
      <c r="F132" s="27" t="s">
        <v>91</v>
      </c>
      <c r="G132" s="1">
        <v>6.9</v>
      </c>
      <c r="H132" s="1">
        <v>0</v>
      </c>
      <c r="I132" s="7" t="s">
        <v>24</v>
      </c>
      <c r="J132" s="7" t="s">
        <v>24</v>
      </c>
      <c r="K132" s="9">
        <v>0</v>
      </c>
      <c r="L132" s="8">
        <f>AVERAGE(G132:G132)-AVERAGE(G131:G132)</f>
        <v>0.20000000000000018</v>
      </c>
      <c r="M132" s="8">
        <f t="shared" si="50"/>
        <v>0</v>
      </c>
      <c r="N132" s="115">
        <f t="shared" si="51"/>
        <v>0</v>
      </c>
      <c r="O132" s="8">
        <f t="shared" si="52"/>
        <v>0</v>
      </c>
      <c r="P132" s="9">
        <f t="shared" si="49"/>
        <v>0.61989689999999986</v>
      </c>
      <c r="Q132" s="7" t="s">
        <v>65</v>
      </c>
      <c r="R132" s="9" t="s">
        <v>69</v>
      </c>
      <c r="S132" s="7" t="s">
        <v>24</v>
      </c>
      <c r="T132" s="3" t="s">
        <v>21</v>
      </c>
      <c r="U132" s="1" t="s">
        <v>255</v>
      </c>
      <c r="V132" s="1">
        <v>20150130</v>
      </c>
      <c r="W132" s="1" t="s">
        <v>256</v>
      </c>
      <c r="X132" s="1">
        <v>20150130</v>
      </c>
    </row>
    <row r="133" spans="1:24" x14ac:dyDescent="0.2">
      <c r="A133" s="18"/>
      <c r="B133" s="18"/>
      <c r="C133" s="103"/>
      <c r="D133" s="103"/>
      <c r="E133" s="32"/>
      <c r="F133" s="28"/>
      <c r="G133" s="18"/>
      <c r="H133" s="18"/>
      <c r="I133" s="18"/>
      <c r="J133" s="18"/>
      <c r="K133" s="18"/>
      <c r="L133" s="18"/>
      <c r="M133" s="18"/>
      <c r="N133" s="18"/>
      <c r="O133" s="18"/>
      <c r="P133" s="18"/>
      <c r="Q133" s="18"/>
      <c r="R133" s="18"/>
      <c r="S133" s="18"/>
      <c r="T133" s="24"/>
      <c r="U133" s="18"/>
    </row>
    <row r="134" spans="1:24" x14ac:dyDescent="0.2">
      <c r="B134" s="1" t="s">
        <v>15</v>
      </c>
      <c r="C134" s="2" t="s">
        <v>98</v>
      </c>
      <c r="D134" s="2" t="s">
        <v>100</v>
      </c>
      <c r="E134" s="31">
        <v>41906</v>
      </c>
      <c r="F134" s="27" t="s">
        <v>99</v>
      </c>
      <c r="G134" s="7">
        <v>0</v>
      </c>
      <c r="H134" s="7" t="s">
        <v>24</v>
      </c>
      <c r="I134" s="7" t="s">
        <v>24</v>
      </c>
      <c r="J134" s="7" t="s">
        <v>24</v>
      </c>
      <c r="K134" s="7" t="s">
        <v>24</v>
      </c>
      <c r="L134" s="7" t="s">
        <v>24</v>
      </c>
      <c r="M134" s="7" t="s">
        <v>24</v>
      </c>
      <c r="N134" s="7" t="s">
        <v>24</v>
      </c>
      <c r="O134" s="7" t="s">
        <v>24</v>
      </c>
      <c r="P134" s="9">
        <f>SUM(N$135:N$155)</f>
        <v>1.5562735749999999</v>
      </c>
      <c r="Q134" s="1" t="s">
        <v>102</v>
      </c>
      <c r="R134" s="9" t="s">
        <v>69</v>
      </c>
      <c r="S134" s="7" t="s">
        <v>24</v>
      </c>
      <c r="T134" s="3" t="s">
        <v>21</v>
      </c>
      <c r="U134" s="1" t="s">
        <v>255</v>
      </c>
      <c r="V134" s="1">
        <v>20150130</v>
      </c>
      <c r="W134" s="1" t="s">
        <v>256</v>
      </c>
      <c r="X134" s="1">
        <v>20150130</v>
      </c>
    </row>
    <row r="135" spans="1:24" x14ac:dyDescent="0.2">
      <c r="B135" s="1" t="s">
        <v>15</v>
      </c>
      <c r="C135" s="2" t="s">
        <v>98</v>
      </c>
      <c r="D135" s="2" t="s">
        <v>100</v>
      </c>
      <c r="E135" s="31">
        <v>41906</v>
      </c>
      <c r="F135" s="27" t="s">
        <v>99</v>
      </c>
      <c r="G135" s="7">
        <v>0.8</v>
      </c>
      <c r="H135" s="7">
        <v>0</v>
      </c>
      <c r="I135" s="7" t="s">
        <v>24</v>
      </c>
      <c r="J135" s="7" t="s">
        <v>24</v>
      </c>
      <c r="K135" s="9">
        <v>0</v>
      </c>
      <c r="L135" s="8">
        <f>AVERAGE(G135:G136)-G135</f>
        <v>9.9999999999999978E-2</v>
      </c>
      <c r="M135" s="8">
        <f>L135*H135</f>
        <v>0</v>
      </c>
      <c r="N135" s="115">
        <f>M135*K135</f>
        <v>0</v>
      </c>
      <c r="O135" s="8">
        <f>N135/$P$134*100</f>
        <v>0</v>
      </c>
      <c r="P135" s="9">
        <f t="shared" ref="P135:P156" si="55">SUM(N$135:N$155)</f>
        <v>1.5562735749999999</v>
      </c>
      <c r="Q135" s="7" t="s">
        <v>64</v>
      </c>
      <c r="R135" s="9" t="s">
        <v>69</v>
      </c>
      <c r="S135" s="7" t="s">
        <v>24</v>
      </c>
      <c r="T135" s="3" t="s">
        <v>21</v>
      </c>
      <c r="U135" s="1" t="s">
        <v>255</v>
      </c>
      <c r="V135" s="1">
        <v>20150130</v>
      </c>
      <c r="W135" s="1" t="s">
        <v>256</v>
      </c>
      <c r="X135" s="1">
        <v>20150130</v>
      </c>
    </row>
    <row r="136" spans="1:24" x14ac:dyDescent="0.2">
      <c r="B136" s="1" t="s">
        <v>15</v>
      </c>
      <c r="C136" s="2" t="s">
        <v>98</v>
      </c>
      <c r="D136" s="2" t="s">
        <v>100</v>
      </c>
      <c r="E136" s="31">
        <v>41906</v>
      </c>
      <c r="F136" s="27" t="s">
        <v>99</v>
      </c>
      <c r="G136" s="7">
        <v>1</v>
      </c>
      <c r="H136" s="7">
        <v>0.1</v>
      </c>
      <c r="I136" s="7">
        <v>0</v>
      </c>
      <c r="J136" s="7">
        <v>40</v>
      </c>
      <c r="K136" s="9">
        <f>0.9604*(I136/J136) + 0.0312</f>
        <v>3.1199999999999999E-2</v>
      </c>
      <c r="L136" s="8">
        <f t="shared" ref="L136:L153" si="56">AVERAGE(G136:G137)-AVERAGE(G135:G136)</f>
        <v>0.6</v>
      </c>
      <c r="M136" s="8">
        <f t="shared" ref="M136:M155" si="57">L136*H136</f>
        <v>0.06</v>
      </c>
      <c r="N136" s="115">
        <f t="shared" ref="N136:N155" si="58">M136*K136</f>
        <v>1.8719999999999997E-3</v>
      </c>
      <c r="O136" s="8">
        <f t="shared" ref="O136:O155" si="59">N136/$P$134*100</f>
        <v>0.12028733444246779</v>
      </c>
      <c r="P136" s="9">
        <f t="shared" si="55"/>
        <v>1.5562735749999999</v>
      </c>
      <c r="Q136" s="7"/>
      <c r="R136" s="9" t="s">
        <v>69</v>
      </c>
      <c r="S136" s="7" t="s">
        <v>24</v>
      </c>
      <c r="T136" s="3" t="s">
        <v>21</v>
      </c>
      <c r="U136" s="1" t="s">
        <v>255</v>
      </c>
      <c r="V136" s="1">
        <v>20150130</v>
      </c>
      <c r="W136" s="1" t="s">
        <v>256</v>
      </c>
      <c r="X136" s="1">
        <v>20150130</v>
      </c>
    </row>
    <row r="137" spans="1:24" x14ac:dyDescent="0.2">
      <c r="B137" s="1" t="s">
        <v>15</v>
      </c>
      <c r="C137" s="2" t="s">
        <v>98</v>
      </c>
      <c r="D137" s="2" t="s">
        <v>100</v>
      </c>
      <c r="E137" s="31">
        <v>41906</v>
      </c>
      <c r="F137" s="27" t="s">
        <v>99</v>
      </c>
      <c r="G137" s="7">
        <v>2</v>
      </c>
      <c r="H137" s="7">
        <v>0.1</v>
      </c>
      <c r="I137" s="7">
        <v>0</v>
      </c>
      <c r="J137" s="7">
        <v>40</v>
      </c>
      <c r="K137" s="9">
        <f>0.9604*(I137/J137) + 0.0312</f>
        <v>3.1199999999999999E-2</v>
      </c>
      <c r="L137" s="8">
        <f t="shared" si="56"/>
        <v>0.75</v>
      </c>
      <c r="M137" s="8">
        <f t="shared" si="57"/>
        <v>7.5000000000000011E-2</v>
      </c>
      <c r="N137" s="115">
        <f t="shared" si="58"/>
        <v>2.3400000000000001E-3</v>
      </c>
      <c r="O137" s="8">
        <f t="shared" si="59"/>
        <v>0.15035916805308477</v>
      </c>
      <c r="P137" s="9">
        <f t="shared" si="55"/>
        <v>1.5562735749999999</v>
      </c>
      <c r="Q137" s="1" t="s">
        <v>74</v>
      </c>
      <c r="R137" s="9" t="s">
        <v>69</v>
      </c>
      <c r="S137" s="7" t="s">
        <v>24</v>
      </c>
      <c r="T137" s="3" t="s">
        <v>21</v>
      </c>
      <c r="U137" s="1" t="s">
        <v>255</v>
      </c>
      <c r="V137" s="1">
        <v>20150130</v>
      </c>
      <c r="W137" s="1" t="s">
        <v>256</v>
      </c>
      <c r="X137" s="1">
        <v>20150130</v>
      </c>
    </row>
    <row r="138" spans="1:24" x14ac:dyDescent="0.2">
      <c r="B138" s="1" t="s">
        <v>15</v>
      </c>
      <c r="C138" s="2" t="s">
        <v>98</v>
      </c>
      <c r="D138" s="2" t="s">
        <v>100</v>
      </c>
      <c r="E138" s="31">
        <v>41906</v>
      </c>
      <c r="F138" s="27" t="s">
        <v>99</v>
      </c>
      <c r="G138" s="7">
        <v>2.5</v>
      </c>
      <c r="H138" s="7">
        <v>0</v>
      </c>
      <c r="I138" s="7" t="s">
        <v>24</v>
      </c>
      <c r="J138" s="7" t="s">
        <v>24</v>
      </c>
      <c r="K138" s="9">
        <v>0</v>
      </c>
      <c r="L138" s="8">
        <f t="shared" si="56"/>
        <v>0.39999999999999991</v>
      </c>
      <c r="M138" s="8">
        <f t="shared" si="57"/>
        <v>0</v>
      </c>
      <c r="N138" s="115">
        <f t="shared" si="58"/>
        <v>0</v>
      </c>
      <c r="O138" s="8">
        <f t="shared" si="59"/>
        <v>0</v>
      </c>
      <c r="P138" s="9">
        <f t="shared" si="55"/>
        <v>1.5562735749999999</v>
      </c>
      <c r="R138" s="9" t="s">
        <v>69</v>
      </c>
      <c r="S138" s="7" t="s">
        <v>24</v>
      </c>
      <c r="T138" s="3" t="s">
        <v>21</v>
      </c>
      <c r="U138" s="1" t="s">
        <v>255</v>
      </c>
      <c r="V138" s="1">
        <v>20150130</v>
      </c>
      <c r="W138" s="1" t="s">
        <v>256</v>
      </c>
      <c r="X138" s="1">
        <v>20150130</v>
      </c>
    </row>
    <row r="139" spans="1:24" x14ac:dyDescent="0.2">
      <c r="B139" s="1" t="s">
        <v>15</v>
      </c>
      <c r="C139" s="2" t="s">
        <v>98</v>
      </c>
      <c r="D139" s="2" t="s">
        <v>100</v>
      </c>
      <c r="E139" s="31">
        <v>41906</v>
      </c>
      <c r="F139" s="27" t="s">
        <v>99</v>
      </c>
      <c r="G139" s="7">
        <v>2.8</v>
      </c>
      <c r="H139" s="7">
        <v>0.2</v>
      </c>
      <c r="I139" s="7">
        <v>36</v>
      </c>
      <c r="J139" s="7">
        <v>40</v>
      </c>
      <c r="K139" s="9">
        <f>0.9604*(I139/J139) + 0.0312</f>
        <v>0.89556000000000002</v>
      </c>
      <c r="L139" s="8">
        <f t="shared" si="56"/>
        <v>0.35000000000000009</v>
      </c>
      <c r="M139" s="8">
        <f t="shared" si="57"/>
        <v>7.0000000000000021E-2</v>
      </c>
      <c r="N139" s="115">
        <f t="shared" si="58"/>
        <v>6.2689200000000014E-2</v>
      </c>
      <c r="O139" s="8">
        <f t="shared" si="59"/>
        <v>4.0281606657749762</v>
      </c>
      <c r="P139" s="9">
        <f t="shared" si="55"/>
        <v>1.5562735749999999</v>
      </c>
      <c r="R139" s="9" t="s">
        <v>69</v>
      </c>
      <c r="S139" s="7" t="s">
        <v>24</v>
      </c>
      <c r="T139" s="3" t="s">
        <v>21</v>
      </c>
      <c r="U139" s="1" t="s">
        <v>255</v>
      </c>
      <c r="V139" s="1">
        <v>20150130</v>
      </c>
      <c r="W139" s="1" t="s">
        <v>256</v>
      </c>
      <c r="X139" s="1">
        <v>20150130</v>
      </c>
    </row>
    <row r="140" spans="1:24" x14ac:dyDescent="0.2">
      <c r="B140" s="1" t="s">
        <v>15</v>
      </c>
      <c r="C140" s="2" t="s">
        <v>98</v>
      </c>
      <c r="D140" s="2" t="s">
        <v>100</v>
      </c>
      <c r="E140" s="31">
        <v>41906</v>
      </c>
      <c r="F140" s="27" t="s">
        <v>99</v>
      </c>
      <c r="G140" s="7">
        <v>3.2</v>
      </c>
      <c r="H140" s="7">
        <v>0.1</v>
      </c>
      <c r="I140" s="7">
        <v>9</v>
      </c>
      <c r="J140" s="7">
        <v>40</v>
      </c>
      <c r="K140" s="9">
        <f t="shared" ref="K140:K141" si="60">0.9604*(I140/J140) + 0.0312</f>
        <v>0.24729000000000001</v>
      </c>
      <c r="L140" s="8">
        <f t="shared" si="56"/>
        <v>0.40000000000000036</v>
      </c>
      <c r="M140" s="8">
        <f t="shared" si="57"/>
        <v>4.0000000000000036E-2</v>
      </c>
      <c r="N140" s="115">
        <f t="shared" si="58"/>
        <v>9.8916000000000091E-3</v>
      </c>
      <c r="O140" s="8">
        <f t="shared" si="59"/>
        <v>0.6355951909033738</v>
      </c>
      <c r="P140" s="9">
        <f t="shared" si="55"/>
        <v>1.5562735749999999</v>
      </c>
      <c r="Q140" s="7"/>
      <c r="R140" s="9" t="s">
        <v>69</v>
      </c>
      <c r="S140" s="7" t="s">
        <v>24</v>
      </c>
      <c r="T140" s="3" t="s">
        <v>21</v>
      </c>
      <c r="U140" s="1" t="s">
        <v>255</v>
      </c>
      <c r="V140" s="1">
        <v>20150130</v>
      </c>
      <c r="W140" s="1" t="s">
        <v>256</v>
      </c>
      <c r="X140" s="1">
        <v>20150130</v>
      </c>
    </row>
    <row r="141" spans="1:24" x14ac:dyDescent="0.2">
      <c r="B141" s="1" t="s">
        <v>15</v>
      </c>
      <c r="C141" s="2" t="s">
        <v>98</v>
      </c>
      <c r="D141" s="2" t="s">
        <v>100</v>
      </c>
      <c r="E141" s="31">
        <v>41906</v>
      </c>
      <c r="F141" s="27" t="s">
        <v>99</v>
      </c>
      <c r="G141" s="7">
        <v>3.6</v>
      </c>
      <c r="H141" s="7">
        <v>0.1</v>
      </c>
      <c r="I141" s="7">
        <v>0</v>
      </c>
      <c r="J141" s="7">
        <v>40</v>
      </c>
      <c r="K141" s="9">
        <f t="shared" si="60"/>
        <v>3.1199999999999999E-2</v>
      </c>
      <c r="L141" s="8">
        <f t="shared" si="56"/>
        <v>0.39999999999999947</v>
      </c>
      <c r="M141" s="8">
        <f t="shared" si="57"/>
        <v>3.9999999999999952E-2</v>
      </c>
      <c r="N141" s="115">
        <f t="shared" si="58"/>
        <v>1.2479999999999985E-3</v>
      </c>
      <c r="O141" s="8">
        <f t="shared" si="59"/>
        <v>8.0191556294978455E-2</v>
      </c>
      <c r="P141" s="9">
        <f t="shared" si="55"/>
        <v>1.5562735749999999</v>
      </c>
      <c r="Q141" s="7"/>
      <c r="R141" s="9" t="s">
        <v>69</v>
      </c>
      <c r="S141" s="7" t="s">
        <v>24</v>
      </c>
      <c r="T141" s="3" t="s">
        <v>21</v>
      </c>
      <c r="U141" s="1" t="s">
        <v>255</v>
      </c>
      <c r="V141" s="1">
        <v>20150130</v>
      </c>
      <c r="W141" s="1" t="s">
        <v>256</v>
      </c>
      <c r="X141" s="1">
        <v>20150130</v>
      </c>
    </row>
    <row r="142" spans="1:24" x14ac:dyDescent="0.2">
      <c r="B142" s="1" t="s">
        <v>15</v>
      </c>
      <c r="C142" s="2" t="s">
        <v>98</v>
      </c>
      <c r="D142" s="2" t="s">
        <v>100</v>
      </c>
      <c r="E142" s="31">
        <v>41906</v>
      </c>
      <c r="F142" s="27" t="s">
        <v>99</v>
      </c>
      <c r="G142" s="7">
        <v>4</v>
      </c>
      <c r="H142" s="7">
        <v>0</v>
      </c>
      <c r="I142" s="7" t="s">
        <v>24</v>
      </c>
      <c r="J142" s="7" t="s">
        <v>24</v>
      </c>
      <c r="K142" s="9">
        <v>0</v>
      </c>
      <c r="L142" s="8">
        <f t="shared" si="56"/>
        <v>0.35000000000000053</v>
      </c>
      <c r="M142" s="8">
        <f t="shared" si="57"/>
        <v>0</v>
      </c>
      <c r="N142" s="115">
        <f t="shared" si="58"/>
        <v>0</v>
      </c>
      <c r="O142" s="8">
        <f t="shared" si="59"/>
        <v>0</v>
      </c>
      <c r="P142" s="9">
        <f t="shared" si="55"/>
        <v>1.5562735749999999</v>
      </c>
      <c r="Q142" s="7"/>
      <c r="R142" s="9" t="s">
        <v>69</v>
      </c>
      <c r="S142" s="7" t="s">
        <v>24</v>
      </c>
      <c r="T142" s="3" t="s">
        <v>21</v>
      </c>
      <c r="U142" s="1" t="s">
        <v>255</v>
      </c>
      <c r="V142" s="1">
        <v>20150130</v>
      </c>
      <c r="W142" s="1" t="s">
        <v>256</v>
      </c>
      <c r="X142" s="1">
        <v>20150130</v>
      </c>
    </row>
    <row r="143" spans="1:24" x14ac:dyDescent="0.2">
      <c r="B143" s="1" t="s">
        <v>15</v>
      </c>
      <c r="C143" s="2" t="s">
        <v>98</v>
      </c>
      <c r="D143" s="2" t="s">
        <v>100</v>
      </c>
      <c r="E143" s="31">
        <v>41906</v>
      </c>
      <c r="F143" s="27" t="s">
        <v>99</v>
      </c>
      <c r="G143" s="7">
        <v>4.3</v>
      </c>
      <c r="H143" s="7">
        <v>0.1</v>
      </c>
      <c r="I143" s="7">
        <v>38</v>
      </c>
      <c r="J143" s="7">
        <v>40</v>
      </c>
      <c r="K143" s="9">
        <f>0.9604*(I143/J143) + 0.0312</f>
        <v>0.94357999999999997</v>
      </c>
      <c r="L143" s="8">
        <f t="shared" si="56"/>
        <v>0.5</v>
      </c>
      <c r="M143" s="8">
        <f t="shared" si="57"/>
        <v>0.05</v>
      </c>
      <c r="N143" s="115">
        <f t="shared" si="58"/>
        <v>4.7178999999999999E-2</v>
      </c>
      <c r="O143" s="8">
        <f t="shared" si="59"/>
        <v>3.031536405801917</v>
      </c>
      <c r="P143" s="9">
        <f t="shared" si="55"/>
        <v>1.5562735749999999</v>
      </c>
      <c r="Q143" s="7"/>
      <c r="R143" s="9" t="s">
        <v>69</v>
      </c>
      <c r="S143" s="7" t="s">
        <v>24</v>
      </c>
      <c r="T143" s="3" t="s">
        <v>21</v>
      </c>
      <c r="U143" s="1" t="s">
        <v>255</v>
      </c>
      <c r="V143" s="1">
        <v>20150130</v>
      </c>
      <c r="W143" s="1" t="s">
        <v>256</v>
      </c>
      <c r="X143" s="1">
        <v>20150130</v>
      </c>
    </row>
    <row r="144" spans="1:24" x14ac:dyDescent="0.2">
      <c r="B144" s="1" t="s">
        <v>15</v>
      </c>
      <c r="C144" s="2" t="s">
        <v>98</v>
      </c>
      <c r="D144" s="2" t="s">
        <v>100</v>
      </c>
      <c r="E144" s="31">
        <v>41906</v>
      </c>
      <c r="F144" s="27" t="s">
        <v>99</v>
      </c>
      <c r="G144" s="7">
        <v>5</v>
      </c>
      <c r="H144" s="7">
        <v>0.45</v>
      </c>
      <c r="I144" s="7">
        <v>37</v>
      </c>
      <c r="J144" s="7">
        <v>40</v>
      </c>
      <c r="K144" s="9">
        <f t="shared" ref="K144:K153" si="61">0.9604*(I144/J144) + 0.0312</f>
        <v>0.91957000000000011</v>
      </c>
      <c r="L144" s="8">
        <f t="shared" si="56"/>
        <v>0.84999999999999964</v>
      </c>
      <c r="M144" s="8">
        <f t="shared" si="57"/>
        <v>0.38249999999999984</v>
      </c>
      <c r="N144" s="115">
        <f t="shared" si="58"/>
        <v>0.35173552499999988</v>
      </c>
      <c r="O144" s="8">
        <f t="shared" si="59"/>
        <v>22.60113714261324</v>
      </c>
      <c r="P144" s="9">
        <f t="shared" si="55"/>
        <v>1.5562735749999999</v>
      </c>
      <c r="R144" s="9" t="s">
        <v>69</v>
      </c>
      <c r="S144" s="7" t="s">
        <v>24</v>
      </c>
      <c r="T144" s="3" t="s">
        <v>21</v>
      </c>
      <c r="U144" s="1" t="s">
        <v>255</v>
      </c>
      <c r="V144" s="1">
        <v>20150130</v>
      </c>
      <c r="W144" s="1" t="s">
        <v>256</v>
      </c>
      <c r="X144" s="1">
        <v>20150130</v>
      </c>
    </row>
    <row r="145" spans="1:24" x14ac:dyDescent="0.2">
      <c r="B145" s="1" t="s">
        <v>15</v>
      </c>
      <c r="C145" s="2" t="s">
        <v>98</v>
      </c>
      <c r="D145" s="2" t="s">
        <v>100</v>
      </c>
      <c r="E145" s="31">
        <v>41906</v>
      </c>
      <c r="F145" s="27" t="s">
        <v>99</v>
      </c>
      <c r="G145" s="1">
        <v>6</v>
      </c>
      <c r="H145" s="7">
        <v>0.5</v>
      </c>
      <c r="I145" s="7">
        <v>15</v>
      </c>
      <c r="J145" s="7">
        <v>40</v>
      </c>
      <c r="K145" s="9">
        <f t="shared" si="61"/>
        <v>0.39135000000000003</v>
      </c>
      <c r="L145" s="8">
        <f t="shared" si="56"/>
        <v>1</v>
      </c>
      <c r="M145" s="8">
        <f t="shared" si="57"/>
        <v>0.5</v>
      </c>
      <c r="N145" s="115">
        <f t="shared" si="58"/>
        <v>0.19567500000000002</v>
      </c>
      <c r="O145" s="8">
        <f t="shared" si="59"/>
        <v>12.573303508028788</v>
      </c>
      <c r="P145" s="9">
        <f t="shared" si="55"/>
        <v>1.5562735749999999</v>
      </c>
      <c r="R145" s="9" t="s">
        <v>69</v>
      </c>
      <c r="S145" s="7" t="s">
        <v>24</v>
      </c>
      <c r="T145" s="3" t="s">
        <v>21</v>
      </c>
      <c r="U145" s="1" t="s">
        <v>255</v>
      </c>
      <c r="V145" s="1">
        <v>20150130</v>
      </c>
      <c r="W145" s="1" t="s">
        <v>256</v>
      </c>
      <c r="X145" s="1">
        <v>20150130</v>
      </c>
    </row>
    <row r="146" spans="1:24" s="33" customFormat="1" x14ac:dyDescent="0.2">
      <c r="B146" s="1" t="s">
        <v>15</v>
      </c>
      <c r="C146" s="2" t="s">
        <v>98</v>
      </c>
      <c r="D146" s="2" t="s">
        <v>100</v>
      </c>
      <c r="E146" s="31">
        <v>41906</v>
      </c>
      <c r="F146" s="27" t="s">
        <v>99</v>
      </c>
      <c r="G146" s="33">
        <v>7</v>
      </c>
      <c r="H146" s="33">
        <v>0.5</v>
      </c>
      <c r="I146" s="7">
        <v>36</v>
      </c>
      <c r="J146" s="7">
        <v>40</v>
      </c>
      <c r="K146" s="9">
        <f t="shared" si="61"/>
        <v>0.89556000000000002</v>
      </c>
      <c r="L146" s="8">
        <f t="shared" si="56"/>
        <v>0.75</v>
      </c>
      <c r="M146" s="8">
        <f t="shared" si="57"/>
        <v>0.375</v>
      </c>
      <c r="N146" s="115">
        <f t="shared" si="58"/>
        <v>0.33583499999999999</v>
      </c>
      <c r="O146" s="8">
        <f t="shared" si="59"/>
        <v>21.579432138080222</v>
      </c>
      <c r="P146" s="9">
        <f t="shared" si="55"/>
        <v>1.5562735749999999</v>
      </c>
      <c r="R146" s="9" t="s">
        <v>69</v>
      </c>
      <c r="S146" s="7" t="s">
        <v>24</v>
      </c>
      <c r="T146" s="3" t="s">
        <v>21</v>
      </c>
      <c r="U146" s="1" t="s">
        <v>255</v>
      </c>
      <c r="V146" s="1">
        <v>20150130</v>
      </c>
      <c r="W146" s="1" t="s">
        <v>256</v>
      </c>
      <c r="X146" s="1">
        <v>20150130</v>
      </c>
    </row>
    <row r="147" spans="1:24" s="33" customFormat="1" x14ac:dyDescent="0.2">
      <c r="B147" s="1" t="s">
        <v>15</v>
      </c>
      <c r="C147" s="2" t="s">
        <v>98</v>
      </c>
      <c r="D147" s="2" t="s">
        <v>100</v>
      </c>
      <c r="E147" s="31">
        <v>41906</v>
      </c>
      <c r="F147" s="27" t="s">
        <v>99</v>
      </c>
      <c r="G147" s="33">
        <v>7.5</v>
      </c>
      <c r="H147" s="33">
        <v>0.5</v>
      </c>
      <c r="I147" s="7">
        <v>39</v>
      </c>
      <c r="J147" s="7">
        <v>40</v>
      </c>
      <c r="K147" s="9">
        <f t="shared" si="61"/>
        <v>0.96759000000000006</v>
      </c>
      <c r="L147" s="8">
        <f t="shared" si="56"/>
        <v>0.5</v>
      </c>
      <c r="M147" s="8">
        <f t="shared" si="57"/>
        <v>0.25</v>
      </c>
      <c r="N147" s="115">
        <f t="shared" si="58"/>
        <v>0.24189750000000002</v>
      </c>
      <c r="O147" s="8">
        <f t="shared" si="59"/>
        <v>15.54337899748764</v>
      </c>
      <c r="P147" s="9">
        <f t="shared" si="55"/>
        <v>1.5562735749999999</v>
      </c>
      <c r="R147" s="9" t="s">
        <v>69</v>
      </c>
      <c r="S147" s="7" t="s">
        <v>24</v>
      </c>
      <c r="T147" s="3" t="s">
        <v>21</v>
      </c>
      <c r="U147" s="1" t="s">
        <v>255</v>
      </c>
      <c r="V147" s="1">
        <v>20150130</v>
      </c>
      <c r="W147" s="1" t="s">
        <v>256</v>
      </c>
      <c r="X147" s="1">
        <v>20150130</v>
      </c>
    </row>
    <row r="148" spans="1:24" x14ac:dyDescent="0.2">
      <c r="B148" s="1" t="s">
        <v>15</v>
      </c>
      <c r="C148" s="2" t="s">
        <v>98</v>
      </c>
      <c r="D148" s="2" t="s">
        <v>100</v>
      </c>
      <c r="E148" s="31">
        <v>41906</v>
      </c>
      <c r="F148" s="27" t="s">
        <v>99</v>
      </c>
      <c r="G148" s="1">
        <v>8</v>
      </c>
      <c r="H148" s="1">
        <v>0.2</v>
      </c>
      <c r="I148" s="1">
        <v>38</v>
      </c>
      <c r="J148" s="7">
        <v>40</v>
      </c>
      <c r="K148" s="9">
        <f t="shared" si="61"/>
        <v>0.94357999999999997</v>
      </c>
      <c r="L148" s="8">
        <f t="shared" si="56"/>
        <v>0.5</v>
      </c>
      <c r="M148" s="8">
        <f t="shared" si="57"/>
        <v>0.1</v>
      </c>
      <c r="N148" s="115">
        <f t="shared" si="58"/>
        <v>9.4357999999999997E-2</v>
      </c>
      <c r="O148" s="8">
        <f t="shared" si="59"/>
        <v>6.0630728116038339</v>
      </c>
      <c r="P148" s="9">
        <f t="shared" si="55"/>
        <v>1.5562735749999999</v>
      </c>
      <c r="R148" s="9" t="s">
        <v>69</v>
      </c>
      <c r="S148" s="7" t="s">
        <v>24</v>
      </c>
      <c r="T148" s="3" t="s">
        <v>21</v>
      </c>
      <c r="U148" s="1" t="s">
        <v>255</v>
      </c>
      <c r="V148" s="1">
        <v>20150130</v>
      </c>
      <c r="W148" s="1" t="s">
        <v>256</v>
      </c>
      <c r="X148" s="1">
        <v>20150130</v>
      </c>
    </row>
    <row r="149" spans="1:24" x14ac:dyDescent="0.2">
      <c r="B149" s="1" t="s">
        <v>15</v>
      </c>
      <c r="C149" s="2" t="s">
        <v>98</v>
      </c>
      <c r="D149" s="2" t="s">
        <v>100</v>
      </c>
      <c r="E149" s="31">
        <v>41906</v>
      </c>
      <c r="F149" s="27" t="s">
        <v>99</v>
      </c>
      <c r="G149" s="1">
        <v>8.5</v>
      </c>
      <c r="H149" s="1">
        <v>0.1</v>
      </c>
      <c r="I149" s="1">
        <v>23</v>
      </c>
      <c r="J149" s="7">
        <v>40</v>
      </c>
      <c r="K149" s="9">
        <f t="shared" si="61"/>
        <v>0.58343</v>
      </c>
      <c r="L149" s="8">
        <f t="shared" si="56"/>
        <v>0.5</v>
      </c>
      <c r="M149" s="8">
        <f t="shared" si="57"/>
        <v>0.05</v>
      </c>
      <c r="N149" s="115">
        <f t="shared" si="58"/>
        <v>2.9171500000000003E-2</v>
      </c>
      <c r="O149" s="8">
        <f t="shared" si="59"/>
        <v>1.8744455003677618</v>
      </c>
      <c r="P149" s="9">
        <f t="shared" si="55"/>
        <v>1.5562735749999999</v>
      </c>
      <c r="R149" s="9" t="s">
        <v>69</v>
      </c>
      <c r="S149" s="7" t="s">
        <v>24</v>
      </c>
      <c r="T149" s="3" t="s">
        <v>21</v>
      </c>
      <c r="U149" s="1" t="s">
        <v>255</v>
      </c>
      <c r="V149" s="1">
        <v>20150130</v>
      </c>
      <c r="W149" s="1" t="s">
        <v>256</v>
      </c>
      <c r="X149" s="1">
        <v>20150130</v>
      </c>
    </row>
    <row r="150" spans="1:24" x14ac:dyDescent="0.2">
      <c r="B150" s="1" t="s">
        <v>15</v>
      </c>
      <c r="C150" s="2" t="s">
        <v>98</v>
      </c>
      <c r="D150" s="2" t="s">
        <v>100</v>
      </c>
      <c r="E150" s="31">
        <v>41906</v>
      </c>
      <c r="F150" s="27" t="s">
        <v>99</v>
      </c>
      <c r="G150" s="1">
        <v>9</v>
      </c>
      <c r="H150" s="1">
        <v>0.15</v>
      </c>
      <c r="I150" s="1">
        <v>32</v>
      </c>
      <c r="J150" s="7">
        <v>40</v>
      </c>
      <c r="K150" s="9">
        <f t="shared" si="61"/>
        <v>0.79952000000000012</v>
      </c>
      <c r="L150" s="8">
        <f t="shared" si="56"/>
        <v>0.5</v>
      </c>
      <c r="M150" s="8">
        <f t="shared" si="57"/>
        <v>7.4999999999999997E-2</v>
      </c>
      <c r="N150" s="115">
        <f t="shared" si="58"/>
        <v>5.9964000000000003E-2</v>
      </c>
      <c r="O150" s="8">
        <f t="shared" si="59"/>
        <v>3.8530500654423832</v>
      </c>
      <c r="P150" s="9">
        <f t="shared" si="55"/>
        <v>1.5562735749999999</v>
      </c>
      <c r="R150" s="9" t="s">
        <v>69</v>
      </c>
      <c r="S150" s="7" t="s">
        <v>24</v>
      </c>
      <c r="T150" s="3" t="s">
        <v>21</v>
      </c>
      <c r="U150" s="1" t="s">
        <v>255</v>
      </c>
      <c r="V150" s="1">
        <v>20150130</v>
      </c>
      <c r="W150" s="1" t="s">
        <v>256</v>
      </c>
      <c r="X150" s="1">
        <v>20150130</v>
      </c>
    </row>
    <row r="151" spans="1:24" x14ac:dyDescent="0.2">
      <c r="B151" s="1" t="s">
        <v>15</v>
      </c>
      <c r="C151" s="2" t="s">
        <v>98</v>
      </c>
      <c r="D151" s="2" t="s">
        <v>100</v>
      </c>
      <c r="E151" s="31">
        <v>41906</v>
      </c>
      <c r="F151" s="27" t="s">
        <v>99</v>
      </c>
      <c r="G151" s="1">
        <v>9.5</v>
      </c>
      <c r="H151" s="1">
        <v>0.1</v>
      </c>
      <c r="I151" s="1">
        <v>28</v>
      </c>
      <c r="J151" s="7">
        <v>40</v>
      </c>
      <c r="K151" s="9">
        <f t="shared" si="61"/>
        <v>0.70347999999999999</v>
      </c>
      <c r="L151" s="8">
        <f t="shared" si="56"/>
        <v>0.5</v>
      </c>
      <c r="M151" s="8">
        <f t="shared" si="57"/>
        <v>0.05</v>
      </c>
      <c r="N151" s="115">
        <f t="shared" si="58"/>
        <v>3.5174000000000004E-2</v>
      </c>
      <c r="O151" s="8">
        <f t="shared" si="59"/>
        <v>2.2601424688458138</v>
      </c>
      <c r="P151" s="9">
        <f t="shared" si="55"/>
        <v>1.5562735749999999</v>
      </c>
      <c r="R151" s="9" t="s">
        <v>69</v>
      </c>
      <c r="S151" s="7" t="s">
        <v>24</v>
      </c>
      <c r="T151" s="3" t="s">
        <v>21</v>
      </c>
      <c r="U151" s="1" t="s">
        <v>255</v>
      </c>
      <c r="V151" s="1">
        <v>20150130</v>
      </c>
      <c r="W151" s="1" t="s">
        <v>256</v>
      </c>
      <c r="X151" s="1">
        <v>20150130</v>
      </c>
    </row>
    <row r="152" spans="1:24" x14ac:dyDescent="0.2">
      <c r="B152" s="1" t="s">
        <v>15</v>
      </c>
      <c r="C152" s="2" t="s">
        <v>98</v>
      </c>
      <c r="D152" s="2" t="s">
        <v>100</v>
      </c>
      <c r="E152" s="31">
        <v>41906</v>
      </c>
      <c r="F152" s="27" t="s">
        <v>99</v>
      </c>
      <c r="G152" s="1">
        <v>10</v>
      </c>
      <c r="H152" s="1">
        <v>0.2</v>
      </c>
      <c r="I152" s="1">
        <v>31</v>
      </c>
      <c r="J152" s="7">
        <v>40</v>
      </c>
      <c r="K152" s="9">
        <f t="shared" si="61"/>
        <v>0.77551000000000003</v>
      </c>
      <c r="L152" s="8">
        <f t="shared" si="56"/>
        <v>0.5</v>
      </c>
      <c r="M152" s="8">
        <f t="shared" si="57"/>
        <v>0.1</v>
      </c>
      <c r="N152" s="115">
        <f t="shared" si="58"/>
        <v>7.7551000000000009E-2</v>
      </c>
      <c r="O152" s="8">
        <f t="shared" si="59"/>
        <v>4.9831212998652896</v>
      </c>
      <c r="P152" s="9">
        <f t="shared" si="55"/>
        <v>1.5562735749999999</v>
      </c>
      <c r="R152" s="9" t="s">
        <v>69</v>
      </c>
      <c r="S152" s="7" t="s">
        <v>24</v>
      </c>
      <c r="T152" s="3" t="s">
        <v>21</v>
      </c>
      <c r="U152" s="1" t="s">
        <v>255</v>
      </c>
      <c r="V152" s="1">
        <v>20150130</v>
      </c>
      <c r="W152" s="1" t="s">
        <v>256</v>
      </c>
      <c r="X152" s="1">
        <v>20150130</v>
      </c>
    </row>
    <row r="153" spans="1:24" x14ac:dyDescent="0.2">
      <c r="B153" s="1" t="s">
        <v>15</v>
      </c>
      <c r="C153" s="2" t="s">
        <v>98</v>
      </c>
      <c r="D153" s="2" t="s">
        <v>100</v>
      </c>
      <c r="E153" s="31">
        <v>41906</v>
      </c>
      <c r="F153" s="27" t="s">
        <v>99</v>
      </c>
      <c r="G153" s="1">
        <v>10.5</v>
      </c>
      <c r="H153" s="1">
        <v>0.25</v>
      </c>
      <c r="I153" s="1">
        <v>2</v>
      </c>
      <c r="J153" s="7">
        <v>40</v>
      </c>
      <c r="K153" s="9">
        <f t="shared" si="61"/>
        <v>7.9220000000000013E-2</v>
      </c>
      <c r="L153" s="8">
        <f t="shared" si="56"/>
        <v>0.44999999999999929</v>
      </c>
      <c r="M153" s="8">
        <f t="shared" si="57"/>
        <v>0.11249999999999982</v>
      </c>
      <c r="N153" s="115">
        <f t="shared" si="58"/>
        <v>8.9122499999999879E-3</v>
      </c>
      <c r="O153" s="8">
        <f t="shared" si="59"/>
        <v>0.57266602370987296</v>
      </c>
      <c r="P153" s="9">
        <f t="shared" si="55"/>
        <v>1.5562735749999999</v>
      </c>
      <c r="R153" s="9" t="s">
        <v>69</v>
      </c>
      <c r="S153" s="7" t="s">
        <v>24</v>
      </c>
      <c r="T153" s="3" t="s">
        <v>21</v>
      </c>
      <c r="U153" s="1" t="s">
        <v>255</v>
      </c>
      <c r="V153" s="1">
        <v>20150130</v>
      </c>
      <c r="W153" s="1" t="s">
        <v>256</v>
      </c>
      <c r="X153" s="1">
        <v>20150130</v>
      </c>
    </row>
    <row r="154" spans="1:24" x14ac:dyDescent="0.2">
      <c r="B154" s="1" t="s">
        <v>15</v>
      </c>
      <c r="C154" s="2" t="s">
        <v>98</v>
      </c>
      <c r="D154" s="2" t="s">
        <v>100</v>
      </c>
      <c r="E154" s="31">
        <v>41906</v>
      </c>
      <c r="F154" s="27" t="s">
        <v>99</v>
      </c>
      <c r="G154" s="1">
        <v>10.9</v>
      </c>
      <c r="H154" s="1">
        <v>0.1</v>
      </c>
      <c r="I154" s="1">
        <v>0</v>
      </c>
      <c r="J154" s="7">
        <v>40</v>
      </c>
      <c r="K154" s="9">
        <f>0.9604*(I154/J154) + 0.0312</f>
        <v>3.1199999999999999E-2</v>
      </c>
      <c r="L154" s="8">
        <f>AVERAGE(G154:G155)-AVERAGE(G153:G154)</f>
        <v>0.25</v>
      </c>
      <c r="M154" s="8">
        <f t="shared" si="57"/>
        <v>2.5000000000000001E-2</v>
      </c>
      <c r="N154" s="115">
        <f t="shared" si="58"/>
        <v>7.7999999999999999E-4</v>
      </c>
      <c r="O154" s="8">
        <f t="shared" si="59"/>
        <v>5.0119722684361594E-2</v>
      </c>
      <c r="P154" s="9">
        <f t="shared" si="55"/>
        <v>1.5562735749999999</v>
      </c>
      <c r="R154" s="9" t="s">
        <v>69</v>
      </c>
      <c r="S154" s="7" t="s">
        <v>24</v>
      </c>
      <c r="T154" s="3" t="s">
        <v>21</v>
      </c>
      <c r="U154" s="1" t="s">
        <v>255</v>
      </c>
      <c r="V154" s="1">
        <v>20150130</v>
      </c>
      <c r="W154" s="1" t="s">
        <v>256</v>
      </c>
      <c r="X154" s="1">
        <v>20150130</v>
      </c>
    </row>
    <row r="155" spans="1:24" x14ac:dyDescent="0.2">
      <c r="B155" s="1" t="s">
        <v>15</v>
      </c>
      <c r="C155" s="2" t="s">
        <v>98</v>
      </c>
      <c r="D155" s="2" t="s">
        <v>100</v>
      </c>
      <c r="E155" s="31">
        <v>41906</v>
      </c>
      <c r="F155" s="27" t="s">
        <v>99</v>
      </c>
      <c r="G155" s="1">
        <v>11</v>
      </c>
      <c r="H155" s="1">
        <v>0</v>
      </c>
      <c r="I155" s="7">
        <v>0</v>
      </c>
      <c r="J155" s="7" t="s">
        <v>24</v>
      </c>
      <c r="K155" s="9">
        <v>0</v>
      </c>
      <c r="L155" s="8">
        <f>AVERAGE(G155:G155)-AVERAGE(G154:G155)</f>
        <v>5.0000000000000711E-2</v>
      </c>
      <c r="M155" s="8">
        <f t="shared" si="57"/>
        <v>0</v>
      </c>
      <c r="N155" s="115">
        <f t="shared" si="58"/>
        <v>0</v>
      </c>
      <c r="O155" s="8">
        <f t="shared" si="59"/>
        <v>0</v>
      </c>
      <c r="P155" s="9">
        <f t="shared" si="55"/>
        <v>1.5562735749999999</v>
      </c>
      <c r="Q155" s="7" t="s">
        <v>65</v>
      </c>
      <c r="R155" s="9" t="s">
        <v>69</v>
      </c>
      <c r="S155" s="7" t="s">
        <v>24</v>
      </c>
      <c r="T155" s="3" t="s">
        <v>21</v>
      </c>
      <c r="U155" s="1" t="s">
        <v>255</v>
      </c>
      <c r="V155" s="1">
        <v>20150130</v>
      </c>
      <c r="W155" s="1" t="s">
        <v>256</v>
      </c>
      <c r="X155" s="1">
        <v>20150130</v>
      </c>
    </row>
    <row r="156" spans="1:24" x14ac:dyDescent="0.2">
      <c r="B156" s="1" t="s">
        <v>15</v>
      </c>
      <c r="C156" s="2" t="s">
        <v>98</v>
      </c>
      <c r="D156" s="2" t="s">
        <v>100</v>
      </c>
      <c r="E156" s="31">
        <v>41906</v>
      </c>
      <c r="F156" s="27" t="s">
        <v>99</v>
      </c>
      <c r="G156" s="1">
        <v>11.1</v>
      </c>
      <c r="H156" s="7" t="s">
        <v>24</v>
      </c>
      <c r="I156" s="7" t="s">
        <v>24</v>
      </c>
      <c r="J156" s="7" t="s">
        <v>24</v>
      </c>
      <c r="K156" s="7" t="s">
        <v>24</v>
      </c>
      <c r="L156" s="7" t="s">
        <v>24</v>
      </c>
      <c r="M156" s="7" t="s">
        <v>24</v>
      </c>
      <c r="N156" s="7" t="s">
        <v>24</v>
      </c>
      <c r="O156" s="7" t="s">
        <v>24</v>
      </c>
      <c r="P156" s="9">
        <f t="shared" si="55"/>
        <v>1.5562735749999999</v>
      </c>
      <c r="Q156" s="1" t="s">
        <v>106</v>
      </c>
      <c r="R156" s="9" t="s">
        <v>69</v>
      </c>
      <c r="S156" s="7" t="s">
        <v>24</v>
      </c>
      <c r="T156" s="3" t="s">
        <v>21</v>
      </c>
      <c r="U156" s="1" t="s">
        <v>255</v>
      </c>
      <c r="V156" s="1">
        <v>20150130</v>
      </c>
      <c r="W156" s="1" t="s">
        <v>256</v>
      </c>
      <c r="X156" s="1">
        <v>20150130</v>
      </c>
    </row>
    <row r="157" spans="1:24" x14ac:dyDescent="0.2">
      <c r="A157" s="18"/>
      <c r="B157" s="18"/>
      <c r="C157" s="103"/>
      <c r="D157" s="103"/>
      <c r="E157" s="32"/>
      <c r="F157" s="28"/>
      <c r="G157" s="18"/>
      <c r="H157" s="18"/>
      <c r="I157" s="18"/>
      <c r="J157" s="18"/>
      <c r="K157" s="18"/>
      <c r="L157" s="18"/>
      <c r="M157" s="18"/>
      <c r="N157" s="18"/>
      <c r="O157" s="18"/>
      <c r="P157" s="18"/>
      <c r="Q157" s="18"/>
      <c r="R157" s="18"/>
      <c r="S157" s="18"/>
      <c r="T157" s="24"/>
      <c r="U157" s="18"/>
    </row>
    <row r="158" spans="1:24" x14ac:dyDescent="0.2">
      <c r="B158" s="1" t="s">
        <v>15</v>
      </c>
      <c r="C158" s="2" t="s">
        <v>103</v>
      </c>
      <c r="D158" s="2" t="s">
        <v>100</v>
      </c>
      <c r="E158" s="31">
        <v>41906</v>
      </c>
      <c r="F158" s="27" t="s">
        <v>104</v>
      </c>
      <c r="G158" s="7">
        <v>0</v>
      </c>
      <c r="H158" s="7" t="s">
        <v>24</v>
      </c>
      <c r="I158" s="7" t="s">
        <v>24</v>
      </c>
      <c r="J158" s="7" t="s">
        <v>24</v>
      </c>
      <c r="K158" s="7" t="s">
        <v>24</v>
      </c>
      <c r="L158" s="7" t="s">
        <v>24</v>
      </c>
      <c r="M158" s="7" t="s">
        <v>24</v>
      </c>
      <c r="N158" s="7" t="s">
        <v>24</v>
      </c>
      <c r="O158" s="7" t="s">
        <v>24</v>
      </c>
      <c r="P158" s="9">
        <f>SUM(N$159:N$171)</f>
        <v>1.6512202999999999</v>
      </c>
      <c r="Q158" s="1" t="s">
        <v>105</v>
      </c>
      <c r="R158" s="9" t="s">
        <v>69</v>
      </c>
      <c r="S158" s="7" t="s">
        <v>24</v>
      </c>
      <c r="T158" s="3" t="s">
        <v>21</v>
      </c>
      <c r="U158" s="1" t="s">
        <v>255</v>
      </c>
      <c r="V158" s="1">
        <v>20150130</v>
      </c>
      <c r="W158" s="1" t="s">
        <v>256</v>
      </c>
      <c r="X158" s="1">
        <v>20150130</v>
      </c>
    </row>
    <row r="159" spans="1:24" x14ac:dyDescent="0.2">
      <c r="B159" s="1" t="s">
        <v>15</v>
      </c>
      <c r="C159" s="2" t="s">
        <v>103</v>
      </c>
      <c r="D159" s="2" t="s">
        <v>100</v>
      </c>
      <c r="E159" s="31">
        <v>41906</v>
      </c>
      <c r="F159" s="27" t="s">
        <v>104</v>
      </c>
      <c r="G159" s="7">
        <v>3</v>
      </c>
      <c r="H159" s="7">
        <v>0</v>
      </c>
      <c r="I159" s="7" t="s">
        <v>24</v>
      </c>
      <c r="J159" s="7" t="s">
        <v>24</v>
      </c>
      <c r="K159" s="9">
        <v>0</v>
      </c>
      <c r="L159" s="8">
        <f>AVERAGE(G159:G160)-G159</f>
        <v>0.5</v>
      </c>
      <c r="M159" s="8">
        <f>L159*H159</f>
        <v>0</v>
      </c>
      <c r="N159" s="115">
        <f>M159*K159</f>
        <v>0</v>
      </c>
      <c r="O159" s="8">
        <f>N159/$P$158*100</f>
        <v>0</v>
      </c>
      <c r="P159" s="9">
        <f t="shared" ref="P159:P171" si="62">SUM(N$159:N$171)</f>
        <v>1.6512202999999999</v>
      </c>
      <c r="Q159" s="7" t="s">
        <v>64</v>
      </c>
      <c r="R159" s="9" t="s">
        <v>69</v>
      </c>
      <c r="S159" s="7" t="s">
        <v>24</v>
      </c>
      <c r="T159" s="3" t="s">
        <v>21</v>
      </c>
      <c r="U159" s="1" t="s">
        <v>255</v>
      </c>
      <c r="V159" s="1">
        <v>20150130</v>
      </c>
      <c r="W159" s="1" t="s">
        <v>256</v>
      </c>
      <c r="X159" s="1">
        <v>20150130</v>
      </c>
    </row>
    <row r="160" spans="1:24" x14ac:dyDescent="0.2">
      <c r="B160" s="1" t="s">
        <v>15</v>
      </c>
      <c r="C160" s="2" t="s">
        <v>103</v>
      </c>
      <c r="D160" s="2" t="s">
        <v>100</v>
      </c>
      <c r="E160" s="31">
        <v>41906</v>
      </c>
      <c r="F160" s="27" t="s">
        <v>104</v>
      </c>
      <c r="G160" s="7">
        <v>4</v>
      </c>
      <c r="H160" s="7">
        <v>0.2</v>
      </c>
      <c r="I160" s="7">
        <v>0</v>
      </c>
      <c r="J160" s="7">
        <v>40</v>
      </c>
      <c r="K160" s="9">
        <f>0.9604*(I160/J160) + 0.0312</f>
        <v>3.1199999999999999E-2</v>
      </c>
      <c r="L160" s="8">
        <f>AVERAGE(G160:G161)-AVERAGE(G159:G160)</f>
        <v>1</v>
      </c>
      <c r="M160" s="8">
        <f t="shared" ref="M160:M171" si="63">L160*H160</f>
        <v>0.2</v>
      </c>
      <c r="N160" s="115">
        <f t="shared" ref="N160:N171" si="64">M160*K160</f>
        <v>6.2399999999999999E-3</v>
      </c>
      <c r="O160" s="8">
        <f>N160/$P$158*100</f>
        <v>0.37790233077924251</v>
      </c>
      <c r="P160" s="9">
        <f t="shared" si="62"/>
        <v>1.6512202999999999</v>
      </c>
      <c r="Q160" s="7"/>
      <c r="R160" s="9" t="s">
        <v>69</v>
      </c>
      <c r="S160" s="7" t="s">
        <v>24</v>
      </c>
      <c r="T160" s="3" t="s">
        <v>21</v>
      </c>
      <c r="U160" s="1" t="s">
        <v>255</v>
      </c>
      <c r="V160" s="1">
        <v>20150130</v>
      </c>
      <c r="W160" s="1" t="s">
        <v>256</v>
      </c>
      <c r="X160" s="1">
        <v>20150130</v>
      </c>
    </row>
    <row r="161" spans="1:24" x14ac:dyDescent="0.2">
      <c r="B161" s="1" t="s">
        <v>15</v>
      </c>
      <c r="C161" s="2" t="s">
        <v>103</v>
      </c>
      <c r="D161" s="2" t="s">
        <v>100</v>
      </c>
      <c r="E161" s="31">
        <v>41906</v>
      </c>
      <c r="F161" s="27" t="s">
        <v>104</v>
      </c>
      <c r="G161" s="7">
        <v>5</v>
      </c>
      <c r="H161" s="7">
        <v>0.45</v>
      </c>
      <c r="I161" s="7">
        <v>10</v>
      </c>
      <c r="J161" s="7">
        <v>40</v>
      </c>
      <c r="K161" s="9">
        <f t="shared" ref="K161:K170" si="65">0.9604*(I161/J161) + 0.0312</f>
        <v>0.27129999999999999</v>
      </c>
      <c r="L161" s="8">
        <f t="shared" ref="L161:L170" si="66">AVERAGE(G161:G162)-AVERAGE(G160:G161)</f>
        <v>1</v>
      </c>
      <c r="M161" s="8">
        <f t="shared" si="63"/>
        <v>0.45</v>
      </c>
      <c r="N161" s="115">
        <f t="shared" si="64"/>
        <v>0.122085</v>
      </c>
      <c r="O161" s="8">
        <f t="shared" ref="O161:O171" si="67">N161/$P$158*100</f>
        <v>7.3936227649333048</v>
      </c>
      <c r="P161" s="9">
        <f t="shared" si="62"/>
        <v>1.6512202999999999</v>
      </c>
      <c r="Q161" s="1" t="s">
        <v>74</v>
      </c>
      <c r="R161" s="9" t="s">
        <v>69</v>
      </c>
      <c r="S161" s="7" t="s">
        <v>24</v>
      </c>
      <c r="T161" s="3" t="s">
        <v>21</v>
      </c>
      <c r="U161" s="1" t="s">
        <v>255</v>
      </c>
      <c r="V161" s="1">
        <v>20150130</v>
      </c>
      <c r="W161" s="1" t="s">
        <v>256</v>
      </c>
      <c r="X161" s="1">
        <v>20150130</v>
      </c>
    </row>
    <row r="162" spans="1:24" x14ac:dyDescent="0.2">
      <c r="B162" s="1" t="s">
        <v>15</v>
      </c>
      <c r="C162" s="2" t="s">
        <v>103</v>
      </c>
      <c r="D162" s="2" t="s">
        <v>100</v>
      </c>
      <c r="E162" s="31">
        <v>41906</v>
      </c>
      <c r="F162" s="27" t="s">
        <v>104</v>
      </c>
      <c r="G162" s="7">
        <v>6</v>
      </c>
      <c r="H162" s="7">
        <v>0.3</v>
      </c>
      <c r="I162" s="7">
        <v>16</v>
      </c>
      <c r="J162" s="7">
        <v>40</v>
      </c>
      <c r="K162" s="9">
        <f t="shared" si="65"/>
        <v>0.41536000000000006</v>
      </c>
      <c r="L162" s="8">
        <f t="shared" si="66"/>
        <v>1</v>
      </c>
      <c r="M162" s="8">
        <f t="shared" si="63"/>
        <v>0.3</v>
      </c>
      <c r="N162" s="115">
        <f t="shared" si="64"/>
        <v>0.12460800000000001</v>
      </c>
      <c r="O162" s="8">
        <f t="shared" si="67"/>
        <v>7.5464188515608734</v>
      </c>
      <c r="P162" s="9">
        <f t="shared" si="62"/>
        <v>1.6512202999999999</v>
      </c>
      <c r="R162" s="9" t="s">
        <v>69</v>
      </c>
      <c r="S162" s="7" t="s">
        <v>24</v>
      </c>
      <c r="T162" s="3" t="s">
        <v>21</v>
      </c>
      <c r="U162" s="1" t="s">
        <v>255</v>
      </c>
      <c r="V162" s="1">
        <v>20150130</v>
      </c>
      <c r="W162" s="1" t="s">
        <v>256</v>
      </c>
      <c r="X162" s="1">
        <v>20150130</v>
      </c>
    </row>
    <row r="163" spans="1:24" x14ac:dyDescent="0.2">
      <c r="B163" s="1" t="s">
        <v>15</v>
      </c>
      <c r="C163" s="2" t="s">
        <v>103</v>
      </c>
      <c r="D163" s="2" t="s">
        <v>100</v>
      </c>
      <c r="E163" s="31">
        <v>41906</v>
      </c>
      <c r="F163" s="27" t="s">
        <v>104</v>
      </c>
      <c r="G163" s="7">
        <v>7</v>
      </c>
      <c r="H163" s="7">
        <v>0.2</v>
      </c>
      <c r="I163" s="7">
        <v>22</v>
      </c>
      <c r="J163" s="7">
        <v>40</v>
      </c>
      <c r="K163" s="9">
        <f t="shared" si="65"/>
        <v>0.55942000000000003</v>
      </c>
      <c r="L163" s="8">
        <f t="shared" si="66"/>
        <v>1</v>
      </c>
      <c r="M163" s="8">
        <f t="shared" si="63"/>
        <v>0.2</v>
      </c>
      <c r="N163" s="115">
        <f t="shared" si="64"/>
        <v>0.11188400000000001</v>
      </c>
      <c r="O163" s="8">
        <f t="shared" si="67"/>
        <v>6.7758372398885856</v>
      </c>
      <c r="P163" s="9">
        <f t="shared" si="62"/>
        <v>1.6512202999999999</v>
      </c>
      <c r="R163" s="9" t="s">
        <v>69</v>
      </c>
      <c r="S163" s="7" t="s">
        <v>24</v>
      </c>
      <c r="T163" s="3" t="s">
        <v>21</v>
      </c>
      <c r="U163" s="1" t="s">
        <v>255</v>
      </c>
      <c r="V163" s="1">
        <v>20150130</v>
      </c>
      <c r="W163" s="1" t="s">
        <v>256</v>
      </c>
      <c r="X163" s="1">
        <v>20150130</v>
      </c>
    </row>
    <row r="164" spans="1:24" x14ac:dyDescent="0.2">
      <c r="B164" s="1" t="s">
        <v>15</v>
      </c>
      <c r="C164" s="2" t="s">
        <v>103</v>
      </c>
      <c r="D164" s="2" t="s">
        <v>100</v>
      </c>
      <c r="E164" s="31">
        <v>41906</v>
      </c>
      <c r="F164" s="27" t="s">
        <v>104</v>
      </c>
      <c r="G164" s="7">
        <v>8</v>
      </c>
      <c r="H164" s="7">
        <v>0.3</v>
      </c>
      <c r="I164" s="7">
        <v>38</v>
      </c>
      <c r="J164" s="7">
        <v>40</v>
      </c>
      <c r="K164" s="9">
        <f t="shared" si="65"/>
        <v>0.94357999999999997</v>
      </c>
      <c r="L164" s="8">
        <f t="shared" si="66"/>
        <v>1</v>
      </c>
      <c r="M164" s="8">
        <f t="shared" si="63"/>
        <v>0.3</v>
      </c>
      <c r="N164" s="115">
        <f t="shared" si="64"/>
        <v>0.28307399999999999</v>
      </c>
      <c r="O164" s="8">
        <f t="shared" si="67"/>
        <v>17.143321215224887</v>
      </c>
      <c r="P164" s="9">
        <f t="shared" si="62"/>
        <v>1.6512202999999999</v>
      </c>
      <c r="Q164" s="7"/>
      <c r="R164" s="9" t="s">
        <v>69</v>
      </c>
      <c r="S164" s="7" t="s">
        <v>24</v>
      </c>
      <c r="T164" s="3" t="s">
        <v>21</v>
      </c>
      <c r="U164" s="1" t="s">
        <v>255</v>
      </c>
      <c r="V164" s="1">
        <v>20150130</v>
      </c>
      <c r="W164" s="1" t="s">
        <v>256</v>
      </c>
      <c r="X164" s="1">
        <v>20150130</v>
      </c>
    </row>
    <row r="165" spans="1:24" x14ac:dyDescent="0.2">
      <c r="B165" s="1" t="s">
        <v>15</v>
      </c>
      <c r="C165" s="2" t="s">
        <v>103</v>
      </c>
      <c r="D165" s="2" t="s">
        <v>100</v>
      </c>
      <c r="E165" s="31">
        <v>41906</v>
      </c>
      <c r="F165" s="27" t="s">
        <v>104</v>
      </c>
      <c r="G165" s="7">
        <v>9</v>
      </c>
      <c r="H165" s="7">
        <v>0.4</v>
      </c>
      <c r="I165" s="7">
        <v>29</v>
      </c>
      <c r="J165" s="7">
        <v>40</v>
      </c>
      <c r="K165" s="9">
        <f t="shared" si="65"/>
        <v>0.72748999999999997</v>
      </c>
      <c r="L165" s="8">
        <f t="shared" si="66"/>
        <v>1</v>
      </c>
      <c r="M165" s="8">
        <f t="shared" si="63"/>
        <v>0.4</v>
      </c>
      <c r="N165" s="115">
        <f t="shared" si="64"/>
        <v>0.29099599999999998</v>
      </c>
      <c r="O165" s="8">
        <f t="shared" si="67"/>
        <v>17.623087603755842</v>
      </c>
      <c r="P165" s="9">
        <f t="shared" si="62"/>
        <v>1.6512202999999999</v>
      </c>
      <c r="Q165" s="7"/>
      <c r="R165" s="9" t="s">
        <v>69</v>
      </c>
      <c r="S165" s="7" t="s">
        <v>24</v>
      </c>
      <c r="T165" s="3" t="s">
        <v>21</v>
      </c>
      <c r="U165" s="1" t="s">
        <v>255</v>
      </c>
      <c r="V165" s="1">
        <v>20150130</v>
      </c>
      <c r="W165" s="1" t="s">
        <v>256</v>
      </c>
      <c r="X165" s="1">
        <v>20150130</v>
      </c>
    </row>
    <row r="166" spans="1:24" x14ac:dyDescent="0.2">
      <c r="B166" s="1" t="s">
        <v>15</v>
      </c>
      <c r="C166" s="2" t="s">
        <v>103</v>
      </c>
      <c r="D166" s="2" t="s">
        <v>100</v>
      </c>
      <c r="E166" s="31">
        <v>41906</v>
      </c>
      <c r="F166" s="27" t="s">
        <v>104</v>
      </c>
      <c r="G166" s="7">
        <v>10</v>
      </c>
      <c r="H166" s="7">
        <v>0.5</v>
      </c>
      <c r="I166" s="7">
        <v>23</v>
      </c>
      <c r="J166" s="7">
        <v>40</v>
      </c>
      <c r="K166" s="9">
        <f t="shared" si="65"/>
        <v>0.58343</v>
      </c>
      <c r="L166" s="8">
        <f t="shared" si="66"/>
        <v>1</v>
      </c>
      <c r="M166" s="8">
        <f t="shared" si="63"/>
        <v>0.5</v>
      </c>
      <c r="N166" s="115">
        <f t="shared" si="64"/>
        <v>0.291715</v>
      </c>
      <c r="O166" s="8">
        <f t="shared" si="67"/>
        <v>17.666631157574798</v>
      </c>
      <c r="P166" s="9">
        <f t="shared" si="62"/>
        <v>1.6512202999999999</v>
      </c>
      <c r="Q166" s="7"/>
      <c r="R166" s="9" t="s">
        <v>69</v>
      </c>
      <c r="S166" s="7" t="s">
        <v>24</v>
      </c>
      <c r="T166" s="3" t="s">
        <v>21</v>
      </c>
      <c r="U166" s="1" t="s">
        <v>255</v>
      </c>
      <c r="V166" s="1">
        <v>20150130</v>
      </c>
      <c r="W166" s="1" t="s">
        <v>256</v>
      </c>
      <c r="X166" s="1">
        <v>20150130</v>
      </c>
    </row>
    <row r="167" spans="1:24" x14ac:dyDescent="0.2">
      <c r="B167" s="1" t="s">
        <v>15</v>
      </c>
      <c r="C167" s="2" t="s">
        <v>103</v>
      </c>
      <c r="D167" s="2" t="s">
        <v>100</v>
      </c>
      <c r="E167" s="31">
        <v>41906</v>
      </c>
      <c r="F167" s="27" t="s">
        <v>104</v>
      </c>
      <c r="G167" s="7">
        <v>11</v>
      </c>
      <c r="H167" s="7">
        <v>0.6</v>
      </c>
      <c r="I167" s="7">
        <v>13</v>
      </c>
      <c r="J167" s="7">
        <v>40</v>
      </c>
      <c r="K167" s="9">
        <f t="shared" si="65"/>
        <v>0.34333000000000002</v>
      </c>
      <c r="L167" s="8">
        <f t="shared" si="66"/>
        <v>1</v>
      </c>
      <c r="M167" s="8">
        <f t="shared" si="63"/>
        <v>0.6</v>
      </c>
      <c r="N167" s="115">
        <f t="shared" si="64"/>
        <v>0.20599800000000001</v>
      </c>
      <c r="O167" s="8">
        <f t="shared" si="67"/>
        <v>12.475500694849744</v>
      </c>
      <c r="P167" s="9">
        <f t="shared" si="62"/>
        <v>1.6512202999999999</v>
      </c>
      <c r="Q167" s="7"/>
      <c r="R167" s="9" t="s">
        <v>69</v>
      </c>
      <c r="S167" s="7" t="s">
        <v>24</v>
      </c>
      <c r="T167" s="3" t="s">
        <v>21</v>
      </c>
      <c r="U167" s="1" t="s">
        <v>255</v>
      </c>
      <c r="V167" s="1">
        <v>20150130</v>
      </c>
      <c r="W167" s="1" t="s">
        <v>256</v>
      </c>
      <c r="X167" s="1">
        <v>20150130</v>
      </c>
    </row>
    <row r="168" spans="1:24" x14ac:dyDescent="0.2">
      <c r="B168" s="1" t="s">
        <v>15</v>
      </c>
      <c r="C168" s="2" t="s">
        <v>103</v>
      </c>
      <c r="D168" s="2" t="s">
        <v>100</v>
      </c>
      <c r="E168" s="31">
        <v>41906</v>
      </c>
      <c r="F168" s="27" t="s">
        <v>104</v>
      </c>
      <c r="G168" s="7">
        <v>12</v>
      </c>
      <c r="H168" s="7">
        <v>0.6</v>
      </c>
      <c r="I168" s="7">
        <v>7</v>
      </c>
      <c r="J168" s="7">
        <v>40</v>
      </c>
      <c r="K168" s="9">
        <f t="shared" si="65"/>
        <v>0.19927</v>
      </c>
      <c r="L168" s="8">
        <f t="shared" si="66"/>
        <v>1</v>
      </c>
      <c r="M168" s="8">
        <f t="shared" si="63"/>
        <v>0.6</v>
      </c>
      <c r="N168" s="115">
        <f t="shared" si="64"/>
        <v>0.119562</v>
      </c>
      <c r="O168" s="8">
        <f t="shared" si="67"/>
        <v>7.2408266783057371</v>
      </c>
      <c r="P168" s="9">
        <f t="shared" si="62"/>
        <v>1.6512202999999999</v>
      </c>
      <c r="R168" s="9" t="s">
        <v>69</v>
      </c>
      <c r="S168" s="7" t="s">
        <v>24</v>
      </c>
      <c r="T168" s="3" t="s">
        <v>21</v>
      </c>
      <c r="U168" s="1" t="s">
        <v>255</v>
      </c>
      <c r="V168" s="1">
        <v>20150130</v>
      </c>
      <c r="W168" s="1" t="s">
        <v>256</v>
      </c>
      <c r="X168" s="1">
        <v>20150130</v>
      </c>
    </row>
    <row r="169" spans="1:24" x14ac:dyDescent="0.2">
      <c r="B169" s="1" t="s">
        <v>15</v>
      </c>
      <c r="C169" s="2" t="s">
        <v>103</v>
      </c>
      <c r="D169" s="2" t="s">
        <v>100</v>
      </c>
      <c r="E169" s="31">
        <v>41906</v>
      </c>
      <c r="F169" s="27" t="s">
        <v>104</v>
      </c>
      <c r="G169" s="1">
        <v>13</v>
      </c>
      <c r="H169" s="7">
        <v>0.4</v>
      </c>
      <c r="I169" s="7">
        <v>6</v>
      </c>
      <c r="J169" s="7">
        <v>40</v>
      </c>
      <c r="K169" s="9">
        <f t="shared" si="65"/>
        <v>0.17526</v>
      </c>
      <c r="L169" s="8">
        <f t="shared" si="66"/>
        <v>1</v>
      </c>
      <c r="M169" s="8">
        <f t="shared" si="63"/>
        <v>0.4</v>
      </c>
      <c r="N169" s="115">
        <f t="shared" si="64"/>
        <v>7.0104E-2</v>
      </c>
      <c r="O169" s="8">
        <f t="shared" si="67"/>
        <v>4.2455873392544898</v>
      </c>
      <c r="P169" s="9">
        <f t="shared" si="62"/>
        <v>1.6512202999999999</v>
      </c>
      <c r="R169" s="9" t="s">
        <v>69</v>
      </c>
      <c r="S169" s="7" t="s">
        <v>24</v>
      </c>
      <c r="T169" s="3" t="s">
        <v>21</v>
      </c>
      <c r="U169" s="1" t="s">
        <v>255</v>
      </c>
      <c r="V169" s="1">
        <v>20150130</v>
      </c>
      <c r="W169" s="1" t="s">
        <v>256</v>
      </c>
      <c r="X169" s="1">
        <v>20150130</v>
      </c>
    </row>
    <row r="170" spans="1:24" s="33" customFormat="1" x14ac:dyDescent="0.2">
      <c r="B170" s="1" t="s">
        <v>15</v>
      </c>
      <c r="C170" s="2" t="s">
        <v>103</v>
      </c>
      <c r="D170" s="2" t="s">
        <v>100</v>
      </c>
      <c r="E170" s="31">
        <v>41906</v>
      </c>
      <c r="F170" s="27" t="s">
        <v>104</v>
      </c>
      <c r="G170" s="33">
        <v>14</v>
      </c>
      <c r="H170" s="7">
        <v>0.35</v>
      </c>
      <c r="I170" s="7">
        <v>2</v>
      </c>
      <c r="J170" s="7">
        <v>40</v>
      </c>
      <c r="K170" s="9">
        <f t="shared" si="65"/>
        <v>7.9220000000000013E-2</v>
      </c>
      <c r="L170" s="8">
        <f t="shared" si="66"/>
        <v>0.90000000000000036</v>
      </c>
      <c r="M170" s="8">
        <f t="shared" si="63"/>
        <v>0.31500000000000011</v>
      </c>
      <c r="N170" s="115">
        <f t="shared" si="64"/>
        <v>2.4954300000000013E-2</v>
      </c>
      <c r="O170" s="8">
        <f t="shared" si="67"/>
        <v>1.5112641238725089</v>
      </c>
      <c r="P170" s="9">
        <f t="shared" si="62"/>
        <v>1.6512202999999999</v>
      </c>
      <c r="Q170" s="1" t="s">
        <v>107</v>
      </c>
      <c r="R170" s="9" t="s">
        <v>69</v>
      </c>
      <c r="S170" s="7" t="s">
        <v>24</v>
      </c>
      <c r="T170" s="3" t="s">
        <v>21</v>
      </c>
      <c r="U170" s="1" t="s">
        <v>255</v>
      </c>
      <c r="V170" s="1">
        <v>20150130</v>
      </c>
      <c r="W170" s="1" t="s">
        <v>256</v>
      </c>
      <c r="X170" s="1">
        <v>20150130</v>
      </c>
    </row>
    <row r="171" spans="1:24" s="33" customFormat="1" x14ac:dyDescent="0.2">
      <c r="B171" s="1" t="s">
        <v>15</v>
      </c>
      <c r="C171" s="2" t="s">
        <v>103</v>
      </c>
      <c r="D171" s="2" t="s">
        <v>100</v>
      </c>
      <c r="E171" s="31">
        <v>41906</v>
      </c>
      <c r="F171" s="27" t="s">
        <v>104</v>
      </c>
      <c r="G171" s="33">
        <v>14.8</v>
      </c>
      <c r="H171" s="33">
        <v>0</v>
      </c>
      <c r="I171" s="7" t="s">
        <v>24</v>
      </c>
      <c r="J171" s="7" t="s">
        <v>24</v>
      </c>
      <c r="K171" s="9">
        <v>0</v>
      </c>
      <c r="L171" s="8">
        <f>AVERAGE(G171:G171)-AVERAGE(G170:G171)</f>
        <v>0.40000000000000036</v>
      </c>
      <c r="M171" s="8">
        <f t="shared" si="63"/>
        <v>0</v>
      </c>
      <c r="N171" s="115">
        <f t="shared" si="64"/>
        <v>0</v>
      </c>
      <c r="O171" s="8">
        <f t="shared" si="67"/>
        <v>0</v>
      </c>
      <c r="P171" s="9">
        <f t="shared" si="62"/>
        <v>1.6512202999999999</v>
      </c>
      <c r="Q171" s="7" t="s">
        <v>65</v>
      </c>
      <c r="R171" s="9" t="s">
        <v>69</v>
      </c>
      <c r="S171" s="7" t="s">
        <v>24</v>
      </c>
      <c r="T171" s="3" t="s">
        <v>21</v>
      </c>
      <c r="U171" s="1" t="s">
        <v>255</v>
      </c>
      <c r="V171" s="1">
        <v>20150130</v>
      </c>
      <c r="W171" s="1" t="s">
        <v>256</v>
      </c>
      <c r="X171" s="1">
        <v>20150130</v>
      </c>
    </row>
    <row r="172" spans="1:24" x14ac:dyDescent="0.2">
      <c r="A172" s="18"/>
      <c r="B172" s="18"/>
      <c r="C172" s="103"/>
      <c r="D172" s="103"/>
      <c r="E172" s="32"/>
      <c r="F172" s="28"/>
      <c r="G172" s="18"/>
      <c r="H172" s="18"/>
      <c r="I172" s="18"/>
      <c r="J172" s="18"/>
      <c r="K172" s="18"/>
      <c r="L172" s="18"/>
      <c r="M172" s="18"/>
      <c r="N172" s="18"/>
      <c r="O172" s="18"/>
      <c r="P172" s="18"/>
      <c r="Q172" s="18"/>
      <c r="R172" s="18"/>
      <c r="S172" s="18"/>
      <c r="T172" s="24"/>
      <c r="U172" s="18"/>
    </row>
    <row r="173" spans="1:24" x14ac:dyDescent="0.2">
      <c r="B173" s="4" t="s">
        <v>140</v>
      </c>
      <c r="C173" s="2" t="s">
        <v>141</v>
      </c>
      <c r="D173" s="2" t="s">
        <v>24</v>
      </c>
      <c r="E173" s="31">
        <v>41907</v>
      </c>
      <c r="F173" s="27" t="s">
        <v>92</v>
      </c>
      <c r="G173" s="1">
        <v>0</v>
      </c>
      <c r="H173" s="7" t="s">
        <v>24</v>
      </c>
      <c r="I173" s="7" t="s">
        <v>24</v>
      </c>
      <c r="J173" s="7" t="s">
        <v>24</v>
      </c>
      <c r="K173" s="7" t="s">
        <v>24</v>
      </c>
      <c r="L173" s="7" t="s">
        <v>24</v>
      </c>
      <c r="M173" s="7" t="s">
        <v>24</v>
      </c>
      <c r="N173" s="7" t="s">
        <v>24</v>
      </c>
      <c r="O173" s="7" t="s">
        <v>24</v>
      </c>
      <c r="P173" s="9">
        <f>SUM(N$176:N$184)</f>
        <v>0.51432365000000024</v>
      </c>
      <c r="Q173" s="1" t="s">
        <v>167</v>
      </c>
      <c r="R173" s="9" t="s">
        <v>69</v>
      </c>
      <c r="S173" s="7" t="s">
        <v>24</v>
      </c>
      <c r="T173" s="3" t="s">
        <v>21</v>
      </c>
      <c r="U173" s="1" t="s">
        <v>255</v>
      </c>
      <c r="V173" s="1">
        <v>20150130</v>
      </c>
      <c r="W173" s="1" t="s">
        <v>256</v>
      </c>
      <c r="X173" s="1">
        <v>20150130</v>
      </c>
    </row>
    <row r="174" spans="1:24" x14ac:dyDescent="0.2">
      <c r="B174" s="4" t="s">
        <v>140</v>
      </c>
      <c r="C174" s="2" t="s">
        <v>141</v>
      </c>
      <c r="D174" s="2" t="s">
        <v>24</v>
      </c>
      <c r="E174" s="31">
        <v>41907</v>
      </c>
      <c r="F174" s="27" t="s">
        <v>92</v>
      </c>
      <c r="G174" s="1">
        <v>3</v>
      </c>
      <c r="H174" s="7" t="s">
        <v>24</v>
      </c>
      <c r="I174" s="7" t="s">
        <v>24</v>
      </c>
      <c r="J174" s="7" t="s">
        <v>24</v>
      </c>
      <c r="K174" s="7" t="s">
        <v>24</v>
      </c>
      <c r="L174" s="7" t="s">
        <v>24</v>
      </c>
      <c r="M174" s="7" t="s">
        <v>24</v>
      </c>
      <c r="N174" s="7" t="s">
        <v>24</v>
      </c>
      <c r="O174" s="7" t="s">
        <v>24</v>
      </c>
      <c r="P174" s="9">
        <f t="shared" ref="P174:P185" si="68">SUM(N$176:N$184)</f>
        <v>0.51432365000000024</v>
      </c>
      <c r="Q174" s="1" t="s">
        <v>74</v>
      </c>
      <c r="R174" s="9" t="s">
        <v>69</v>
      </c>
      <c r="S174" s="7" t="s">
        <v>24</v>
      </c>
      <c r="T174" s="3" t="s">
        <v>21</v>
      </c>
      <c r="U174" s="1" t="s">
        <v>255</v>
      </c>
      <c r="V174" s="1">
        <v>20150130</v>
      </c>
      <c r="W174" s="1" t="s">
        <v>256</v>
      </c>
      <c r="X174" s="1">
        <v>20150130</v>
      </c>
    </row>
    <row r="175" spans="1:24" x14ac:dyDescent="0.2">
      <c r="B175" s="4" t="s">
        <v>140</v>
      </c>
      <c r="C175" s="2" t="s">
        <v>141</v>
      </c>
      <c r="D175" s="2" t="s">
        <v>24</v>
      </c>
      <c r="E175" s="31">
        <v>41907</v>
      </c>
      <c r="F175" s="27" t="s">
        <v>92</v>
      </c>
      <c r="G175" s="1">
        <v>3.3</v>
      </c>
      <c r="H175" s="7" t="s">
        <v>24</v>
      </c>
      <c r="I175" s="7" t="s">
        <v>24</v>
      </c>
      <c r="J175" s="7" t="s">
        <v>24</v>
      </c>
      <c r="K175" s="7" t="s">
        <v>24</v>
      </c>
      <c r="L175" s="7" t="s">
        <v>24</v>
      </c>
      <c r="M175" s="7" t="s">
        <v>24</v>
      </c>
      <c r="N175" s="7" t="s">
        <v>24</v>
      </c>
      <c r="O175" s="7" t="s">
        <v>24</v>
      </c>
      <c r="P175" s="9">
        <f t="shared" si="68"/>
        <v>0.51432365000000024</v>
      </c>
      <c r="R175" s="9" t="s">
        <v>69</v>
      </c>
      <c r="S175" s="7" t="s">
        <v>24</v>
      </c>
      <c r="T175" s="3" t="s">
        <v>21</v>
      </c>
      <c r="U175" s="1" t="s">
        <v>255</v>
      </c>
      <c r="V175" s="1">
        <v>20150130</v>
      </c>
      <c r="W175" s="1" t="s">
        <v>256</v>
      </c>
      <c r="X175" s="1">
        <v>20150130</v>
      </c>
    </row>
    <row r="176" spans="1:24" x14ac:dyDescent="0.2">
      <c r="B176" s="4" t="s">
        <v>140</v>
      </c>
      <c r="C176" s="2" t="s">
        <v>141</v>
      </c>
      <c r="D176" s="2" t="s">
        <v>24</v>
      </c>
      <c r="E176" s="31">
        <v>41907</v>
      </c>
      <c r="F176" s="27" t="s">
        <v>92</v>
      </c>
      <c r="G176" s="1">
        <v>3.5</v>
      </c>
      <c r="H176" s="1">
        <v>0</v>
      </c>
      <c r="I176" s="7" t="s">
        <v>24</v>
      </c>
      <c r="J176" s="7" t="s">
        <v>24</v>
      </c>
      <c r="K176" s="9">
        <v>0</v>
      </c>
      <c r="L176" s="8">
        <f>AVERAGE(G176:G177)-G176</f>
        <v>4.9999999999999822E-2</v>
      </c>
      <c r="M176" s="8">
        <f>L176*H176</f>
        <v>0</v>
      </c>
      <c r="N176" s="115">
        <f>M176*K176</f>
        <v>0</v>
      </c>
      <c r="O176" s="8">
        <f>N176/$P$173*100</f>
        <v>0</v>
      </c>
      <c r="P176" s="9">
        <f t="shared" si="68"/>
        <v>0.51432365000000024</v>
      </c>
      <c r="Q176" s="7" t="s">
        <v>64</v>
      </c>
      <c r="R176" s="9" t="s">
        <v>69</v>
      </c>
      <c r="S176" s="7" t="s">
        <v>24</v>
      </c>
      <c r="T176" s="3" t="s">
        <v>21</v>
      </c>
      <c r="U176" s="1" t="s">
        <v>255</v>
      </c>
      <c r="V176" s="1">
        <v>20150130</v>
      </c>
      <c r="W176" s="1" t="s">
        <v>256</v>
      </c>
      <c r="X176" s="1">
        <v>20150130</v>
      </c>
    </row>
    <row r="177" spans="1:24" x14ac:dyDescent="0.2">
      <c r="B177" s="4" t="s">
        <v>140</v>
      </c>
      <c r="C177" s="2" t="s">
        <v>141</v>
      </c>
      <c r="D177" s="2" t="s">
        <v>24</v>
      </c>
      <c r="E177" s="31">
        <v>41907</v>
      </c>
      <c r="F177" s="27" t="s">
        <v>92</v>
      </c>
      <c r="G177" s="1">
        <v>3.6</v>
      </c>
      <c r="H177" s="1">
        <v>0.4</v>
      </c>
      <c r="I177" s="1">
        <v>35</v>
      </c>
      <c r="J177" s="7">
        <v>40</v>
      </c>
      <c r="K177" s="9">
        <f>0.9604*(I177/J177) + 0.0312</f>
        <v>0.87155000000000005</v>
      </c>
      <c r="L177" s="8">
        <f>AVERAGE(G177:G178)-AVERAGE(G176:G177)</f>
        <v>0.25</v>
      </c>
      <c r="M177" s="8">
        <f>L177*H177</f>
        <v>0.1</v>
      </c>
      <c r="N177" s="115">
        <f>M177*K177</f>
        <v>8.715500000000001E-2</v>
      </c>
      <c r="O177" s="8">
        <f t="shared" ref="O177:O184" si="69">N177/$P$173*100</f>
        <v>16.945555585476182</v>
      </c>
      <c r="P177" s="9">
        <f t="shared" si="68"/>
        <v>0.51432365000000024</v>
      </c>
      <c r="R177" s="9" t="s">
        <v>69</v>
      </c>
      <c r="S177" s="7" t="s">
        <v>24</v>
      </c>
      <c r="T177" s="3" t="s">
        <v>21</v>
      </c>
      <c r="U177" s="1" t="s">
        <v>255</v>
      </c>
      <c r="V177" s="1">
        <v>20150130</v>
      </c>
      <c r="W177" s="1" t="s">
        <v>256</v>
      </c>
      <c r="X177" s="1">
        <v>20150130</v>
      </c>
    </row>
    <row r="178" spans="1:24" x14ac:dyDescent="0.2">
      <c r="B178" s="4" t="s">
        <v>140</v>
      </c>
      <c r="C178" s="2" t="s">
        <v>141</v>
      </c>
      <c r="D178" s="2" t="s">
        <v>24</v>
      </c>
      <c r="E178" s="31">
        <v>41907</v>
      </c>
      <c r="F178" s="27" t="s">
        <v>92</v>
      </c>
      <c r="G178" s="1">
        <v>4</v>
      </c>
      <c r="H178" s="1">
        <v>0.3</v>
      </c>
      <c r="I178" s="1">
        <v>53</v>
      </c>
      <c r="J178" s="7">
        <v>40</v>
      </c>
      <c r="K178" s="9">
        <f t="shared" ref="K178:K183" si="70">0.9604*(I178/J178) + 0.0312</f>
        <v>1.3037299999999998</v>
      </c>
      <c r="L178" s="8">
        <f t="shared" ref="L178:L183" si="71">AVERAGE(G178:G179)-AVERAGE(G177:G178)</f>
        <v>0.40000000000000036</v>
      </c>
      <c r="M178" s="8">
        <f t="shared" ref="M178:M184" si="72">L178*H178</f>
        <v>0.12000000000000011</v>
      </c>
      <c r="N178" s="115">
        <f t="shared" ref="N178:N184" si="73">M178*K178</f>
        <v>0.15644760000000013</v>
      </c>
      <c r="O178" s="8">
        <f t="shared" si="69"/>
        <v>30.418122907628309</v>
      </c>
      <c r="P178" s="9">
        <f t="shared" si="68"/>
        <v>0.51432365000000024</v>
      </c>
      <c r="R178" s="9" t="s">
        <v>69</v>
      </c>
      <c r="S178" s="7" t="s">
        <v>24</v>
      </c>
      <c r="T178" s="3" t="s">
        <v>21</v>
      </c>
      <c r="U178" s="1" t="s">
        <v>255</v>
      </c>
      <c r="V178" s="1">
        <v>20150130</v>
      </c>
      <c r="W178" s="1" t="s">
        <v>256</v>
      </c>
      <c r="X178" s="1">
        <v>20150130</v>
      </c>
    </row>
    <row r="179" spans="1:24" x14ac:dyDescent="0.2">
      <c r="B179" s="4" t="s">
        <v>140</v>
      </c>
      <c r="C179" s="2" t="s">
        <v>141</v>
      </c>
      <c r="D179" s="2" t="s">
        <v>24</v>
      </c>
      <c r="E179" s="31">
        <v>41907</v>
      </c>
      <c r="F179" s="27" t="s">
        <v>92</v>
      </c>
      <c r="G179" s="1">
        <v>4.4000000000000004</v>
      </c>
      <c r="H179" s="1">
        <v>0.3</v>
      </c>
      <c r="I179" s="1">
        <v>53</v>
      </c>
      <c r="J179" s="7">
        <v>40</v>
      </c>
      <c r="K179" s="9">
        <f t="shared" si="70"/>
        <v>1.3037299999999998</v>
      </c>
      <c r="L179" s="8">
        <f t="shared" si="71"/>
        <v>0.35000000000000053</v>
      </c>
      <c r="M179" s="8">
        <f t="shared" si="72"/>
        <v>0.10500000000000016</v>
      </c>
      <c r="N179" s="115">
        <f t="shared" si="73"/>
        <v>0.1368916500000002</v>
      </c>
      <c r="O179" s="8">
        <f t="shared" si="69"/>
        <v>26.615857544174787</v>
      </c>
      <c r="P179" s="9">
        <f t="shared" si="68"/>
        <v>0.51432365000000024</v>
      </c>
      <c r="Q179" s="7"/>
      <c r="R179" s="9" t="s">
        <v>69</v>
      </c>
      <c r="S179" s="7" t="s">
        <v>24</v>
      </c>
      <c r="T179" s="3" t="s">
        <v>21</v>
      </c>
      <c r="U179" s="1" t="s">
        <v>255</v>
      </c>
      <c r="V179" s="1">
        <v>20150130</v>
      </c>
      <c r="W179" s="1" t="s">
        <v>256</v>
      </c>
      <c r="X179" s="1">
        <v>20150130</v>
      </c>
    </row>
    <row r="180" spans="1:24" x14ac:dyDescent="0.2">
      <c r="B180" s="4" t="s">
        <v>140</v>
      </c>
      <c r="C180" s="2" t="s">
        <v>141</v>
      </c>
      <c r="D180" s="2" t="s">
        <v>24</v>
      </c>
      <c r="E180" s="31">
        <v>41907</v>
      </c>
      <c r="F180" s="27" t="s">
        <v>92</v>
      </c>
      <c r="G180" s="1">
        <v>4.7</v>
      </c>
      <c r="H180" s="7">
        <v>0.2</v>
      </c>
      <c r="I180" s="7">
        <v>33</v>
      </c>
      <c r="J180" s="7">
        <v>40</v>
      </c>
      <c r="K180" s="9">
        <f t="shared" si="70"/>
        <v>0.82352999999999998</v>
      </c>
      <c r="L180" s="8">
        <f t="shared" si="71"/>
        <v>0.29999999999999893</v>
      </c>
      <c r="M180" s="8">
        <f t="shared" si="72"/>
        <v>5.999999999999979E-2</v>
      </c>
      <c r="N180" s="115">
        <f t="shared" si="73"/>
        <v>4.9411799999999825E-2</v>
      </c>
      <c r="O180" s="8">
        <f t="shared" si="69"/>
        <v>9.6071413398936247</v>
      </c>
      <c r="P180" s="9">
        <f t="shared" si="68"/>
        <v>0.51432365000000024</v>
      </c>
      <c r="R180" s="9" t="s">
        <v>69</v>
      </c>
      <c r="S180" s="7" t="s">
        <v>24</v>
      </c>
      <c r="T180" s="3" t="s">
        <v>21</v>
      </c>
      <c r="U180" s="1" t="s">
        <v>255</v>
      </c>
      <c r="V180" s="1">
        <v>20150130</v>
      </c>
      <c r="W180" s="1" t="s">
        <v>256</v>
      </c>
      <c r="X180" s="1">
        <v>20150130</v>
      </c>
    </row>
    <row r="181" spans="1:24" x14ac:dyDescent="0.2">
      <c r="B181" s="4" t="s">
        <v>140</v>
      </c>
      <c r="C181" s="2" t="s">
        <v>141</v>
      </c>
      <c r="D181" s="2" t="s">
        <v>24</v>
      </c>
      <c r="E181" s="31">
        <v>41907</v>
      </c>
      <c r="F181" s="27" t="s">
        <v>92</v>
      </c>
      <c r="G181" s="1">
        <v>5</v>
      </c>
      <c r="H181" s="1">
        <v>0.2</v>
      </c>
      <c r="I181" s="7">
        <v>32</v>
      </c>
      <c r="J181" s="7">
        <v>40</v>
      </c>
      <c r="K181" s="9">
        <f t="shared" si="70"/>
        <v>0.79952000000000012</v>
      </c>
      <c r="L181" s="8">
        <f t="shared" si="71"/>
        <v>0.30000000000000071</v>
      </c>
      <c r="M181" s="8">
        <f t="shared" si="72"/>
        <v>6.0000000000000143E-2</v>
      </c>
      <c r="N181" s="115">
        <f t="shared" si="73"/>
        <v>4.7971200000000123E-2</v>
      </c>
      <c r="O181" s="8">
        <f t="shared" si="69"/>
        <v>9.3270453341976598</v>
      </c>
      <c r="P181" s="9">
        <f t="shared" si="68"/>
        <v>0.51432365000000024</v>
      </c>
      <c r="R181" s="9" t="s">
        <v>69</v>
      </c>
      <c r="S181" s="7" t="s">
        <v>24</v>
      </c>
      <c r="T181" s="3" t="s">
        <v>21</v>
      </c>
      <c r="U181" s="1" t="s">
        <v>255</v>
      </c>
      <c r="V181" s="1">
        <v>20150130</v>
      </c>
      <c r="W181" s="1" t="s">
        <v>256</v>
      </c>
      <c r="X181" s="1">
        <v>20150130</v>
      </c>
    </row>
    <row r="182" spans="1:24" x14ac:dyDescent="0.2">
      <c r="B182" s="4" t="s">
        <v>140</v>
      </c>
      <c r="C182" s="2" t="s">
        <v>141</v>
      </c>
      <c r="D182" s="2" t="s">
        <v>24</v>
      </c>
      <c r="E182" s="31">
        <v>41907</v>
      </c>
      <c r="F182" s="27" t="s">
        <v>92</v>
      </c>
      <c r="G182" s="1">
        <v>5.3</v>
      </c>
      <c r="H182" s="1">
        <v>0.1</v>
      </c>
      <c r="I182" s="1">
        <v>29</v>
      </c>
      <c r="J182" s="7">
        <v>40</v>
      </c>
      <c r="K182" s="9">
        <f t="shared" si="70"/>
        <v>0.72748999999999997</v>
      </c>
      <c r="L182" s="8">
        <f t="shared" si="71"/>
        <v>0.29999999999999893</v>
      </c>
      <c r="M182" s="8">
        <f t="shared" si="72"/>
        <v>2.9999999999999895E-2</v>
      </c>
      <c r="N182" s="115">
        <f t="shared" si="73"/>
        <v>2.1824699999999923E-2</v>
      </c>
      <c r="O182" s="8">
        <f t="shared" si="69"/>
        <v>4.243378658554767</v>
      </c>
      <c r="P182" s="9">
        <f t="shared" si="68"/>
        <v>0.51432365000000024</v>
      </c>
      <c r="R182" s="9" t="s">
        <v>69</v>
      </c>
      <c r="S182" s="7" t="s">
        <v>24</v>
      </c>
      <c r="T182" s="3" t="s">
        <v>21</v>
      </c>
      <c r="U182" s="1" t="s">
        <v>255</v>
      </c>
      <c r="V182" s="1">
        <v>20150130</v>
      </c>
      <c r="W182" s="1" t="s">
        <v>256</v>
      </c>
      <c r="X182" s="1">
        <v>20150130</v>
      </c>
    </row>
    <row r="183" spans="1:24" x14ac:dyDescent="0.2">
      <c r="B183" s="4" t="s">
        <v>140</v>
      </c>
      <c r="C183" s="2" t="s">
        <v>141</v>
      </c>
      <c r="D183" s="2" t="s">
        <v>24</v>
      </c>
      <c r="E183" s="31">
        <v>41907</v>
      </c>
      <c r="F183" s="27" t="s">
        <v>92</v>
      </c>
      <c r="G183" s="1">
        <v>5.6</v>
      </c>
      <c r="H183" s="1">
        <v>0.1</v>
      </c>
      <c r="I183" s="1">
        <v>19</v>
      </c>
      <c r="J183" s="7">
        <v>40</v>
      </c>
      <c r="K183" s="9">
        <f t="shared" si="70"/>
        <v>0.48738999999999999</v>
      </c>
      <c r="L183" s="8">
        <f t="shared" si="71"/>
        <v>0.30000000000000071</v>
      </c>
      <c r="M183" s="8">
        <f t="shared" si="72"/>
        <v>3.0000000000000072E-2</v>
      </c>
      <c r="N183" s="115">
        <f t="shared" si="73"/>
        <v>1.4621700000000034E-2</v>
      </c>
      <c r="O183" s="8">
        <f t="shared" si="69"/>
        <v>2.8428986300746675</v>
      </c>
      <c r="P183" s="9">
        <f t="shared" si="68"/>
        <v>0.51432365000000024</v>
      </c>
      <c r="R183" s="9" t="s">
        <v>69</v>
      </c>
      <c r="S183" s="7" t="s">
        <v>24</v>
      </c>
      <c r="T183" s="3" t="s">
        <v>21</v>
      </c>
      <c r="U183" s="1" t="s">
        <v>255</v>
      </c>
      <c r="V183" s="1">
        <v>20150130</v>
      </c>
      <c r="W183" s="1" t="s">
        <v>256</v>
      </c>
      <c r="X183" s="1">
        <v>20150130</v>
      </c>
    </row>
    <row r="184" spans="1:24" x14ac:dyDescent="0.2">
      <c r="B184" s="4" t="s">
        <v>140</v>
      </c>
      <c r="C184" s="2" t="s">
        <v>141</v>
      </c>
      <c r="D184" s="2" t="s">
        <v>24</v>
      </c>
      <c r="E184" s="31">
        <v>41907</v>
      </c>
      <c r="F184" s="27" t="s">
        <v>92</v>
      </c>
      <c r="G184" s="1">
        <v>5.9</v>
      </c>
      <c r="H184" s="1">
        <v>0</v>
      </c>
      <c r="I184" s="7" t="s">
        <v>24</v>
      </c>
      <c r="J184" s="7" t="s">
        <v>24</v>
      </c>
      <c r="K184" s="9">
        <v>0</v>
      </c>
      <c r="L184" s="8">
        <f>AVERAGE(G184:G184)-AVERAGE(G183:G184)</f>
        <v>0.15000000000000036</v>
      </c>
      <c r="M184" s="8">
        <f t="shared" si="72"/>
        <v>0</v>
      </c>
      <c r="N184" s="115">
        <f t="shared" si="73"/>
        <v>0</v>
      </c>
      <c r="O184" s="8">
        <f t="shared" si="69"/>
        <v>0</v>
      </c>
      <c r="P184" s="9">
        <f t="shared" si="68"/>
        <v>0.51432365000000024</v>
      </c>
      <c r="Q184" s="7" t="s">
        <v>65</v>
      </c>
      <c r="R184" s="9" t="s">
        <v>69</v>
      </c>
      <c r="S184" s="7" t="s">
        <v>24</v>
      </c>
      <c r="T184" s="3" t="s">
        <v>21</v>
      </c>
      <c r="U184" s="1" t="s">
        <v>255</v>
      </c>
      <c r="V184" s="1">
        <v>20150130</v>
      </c>
      <c r="W184" s="1" t="s">
        <v>256</v>
      </c>
      <c r="X184" s="1">
        <v>20150130</v>
      </c>
    </row>
    <row r="185" spans="1:24" x14ac:dyDescent="0.2">
      <c r="B185" s="4" t="s">
        <v>140</v>
      </c>
      <c r="C185" s="2" t="s">
        <v>141</v>
      </c>
      <c r="D185" s="2" t="s">
        <v>24</v>
      </c>
      <c r="E185" s="31">
        <v>41907</v>
      </c>
      <c r="F185" s="27" t="s">
        <v>92</v>
      </c>
      <c r="G185" s="1">
        <v>7</v>
      </c>
      <c r="H185" s="7" t="s">
        <v>24</v>
      </c>
      <c r="I185" s="7" t="s">
        <v>24</v>
      </c>
      <c r="J185" s="7" t="s">
        <v>24</v>
      </c>
      <c r="K185" s="7" t="s">
        <v>24</v>
      </c>
      <c r="L185" s="7" t="s">
        <v>24</v>
      </c>
      <c r="M185" s="7" t="s">
        <v>24</v>
      </c>
      <c r="N185" s="7" t="s">
        <v>24</v>
      </c>
      <c r="O185" s="7" t="s">
        <v>24</v>
      </c>
      <c r="P185" s="9">
        <f t="shared" si="68"/>
        <v>0.51432365000000024</v>
      </c>
      <c r="R185" s="9" t="s">
        <v>69</v>
      </c>
      <c r="S185" s="7" t="s">
        <v>24</v>
      </c>
      <c r="T185" s="3" t="s">
        <v>21</v>
      </c>
      <c r="U185" s="1" t="s">
        <v>255</v>
      </c>
      <c r="V185" s="120">
        <v>20150130</v>
      </c>
      <c r="W185" s="1" t="s">
        <v>256</v>
      </c>
      <c r="X185" s="120">
        <v>20150130</v>
      </c>
    </row>
    <row r="186" spans="1:24" x14ac:dyDescent="0.2">
      <c r="B186" s="4" t="s">
        <v>140</v>
      </c>
      <c r="C186" s="2" t="s">
        <v>141</v>
      </c>
      <c r="D186" s="2" t="s">
        <v>24</v>
      </c>
      <c r="E186" s="31">
        <v>41907</v>
      </c>
      <c r="F186" s="27" t="s">
        <v>92</v>
      </c>
      <c r="G186" s="1">
        <v>9</v>
      </c>
      <c r="H186" s="7" t="s">
        <v>24</v>
      </c>
      <c r="I186" s="7" t="s">
        <v>24</v>
      </c>
      <c r="J186" s="7" t="s">
        <v>24</v>
      </c>
      <c r="K186" s="7" t="s">
        <v>24</v>
      </c>
      <c r="L186" s="7" t="s">
        <v>24</v>
      </c>
      <c r="M186" s="7" t="s">
        <v>24</v>
      </c>
      <c r="N186" s="7" t="s">
        <v>24</v>
      </c>
      <c r="O186" s="7" t="s">
        <v>24</v>
      </c>
      <c r="P186" s="9">
        <f>SUM(N$176:N$184)</f>
        <v>0.51432365000000024</v>
      </c>
      <c r="Q186" s="1" t="s">
        <v>96</v>
      </c>
      <c r="R186" s="9" t="s">
        <v>69</v>
      </c>
      <c r="S186" s="7" t="s">
        <v>24</v>
      </c>
      <c r="T186" s="3" t="s">
        <v>21</v>
      </c>
      <c r="U186" s="1" t="s">
        <v>255</v>
      </c>
      <c r="V186" s="120">
        <v>20150130</v>
      </c>
      <c r="W186" s="1" t="s">
        <v>256</v>
      </c>
      <c r="X186" s="120">
        <v>20150130</v>
      </c>
    </row>
    <row r="187" spans="1:24" x14ac:dyDescent="0.2">
      <c r="A187" s="18"/>
      <c r="B187" s="18"/>
      <c r="C187" s="103"/>
      <c r="D187" s="103"/>
      <c r="E187" s="32"/>
      <c r="F187" s="28"/>
      <c r="G187" s="18"/>
      <c r="H187" s="18"/>
      <c r="I187" s="18"/>
      <c r="J187" s="18"/>
      <c r="K187" s="18"/>
      <c r="L187" s="18"/>
      <c r="M187" s="18"/>
      <c r="N187" s="18"/>
      <c r="O187" s="18"/>
      <c r="P187" s="18"/>
      <c r="Q187" s="18"/>
      <c r="R187" s="18"/>
      <c r="S187" s="18"/>
      <c r="T187" s="24"/>
      <c r="U187" s="18"/>
      <c r="V187" s="120"/>
      <c r="X187" s="120"/>
    </row>
    <row r="188" spans="1:24" x14ac:dyDescent="0.2">
      <c r="B188" s="4" t="s">
        <v>140</v>
      </c>
      <c r="C188" s="2" t="s">
        <v>174</v>
      </c>
      <c r="D188" s="2" t="s">
        <v>24</v>
      </c>
      <c r="E188" s="31">
        <v>41908</v>
      </c>
      <c r="F188" s="27" t="s">
        <v>181</v>
      </c>
      <c r="G188" s="1">
        <v>0.5</v>
      </c>
      <c r="H188" s="1">
        <v>0</v>
      </c>
      <c r="I188" s="7" t="s">
        <v>24</v>
      </c>
      <c r="J188" s="7" t="s">
        <v>24</v>
      </c>
      <c r="K188" s="9">
        <v>0</v>
      </c>
      <c r="L188" s="7" t="s">
        <v>24</v>
      </c>
      <c r="M188" s="8">
        <v>0</v>
      </c>
      <c r="N188" s="115">
        <v>0</v>
      </c>
      <c r="O188" s="8">
        <v>0</v>
      </c>
      <c r="P188" s="9">
        <f>SUM(N$188:N$201)</f>
        <v>0.60000000000000009</v>
      </c>
      <c r="Q188" s="7" t="s">
        <v>64</v>
      </c>
      <c r="R188" s="2" t="s">
        <v>23</v>
      </c>
      <c r="S188" s="1" t="s">
        <v>177</v>
      </c>
      <c r="T188" s="3" t="s">
        <v>178</v>
      </c>
      <c r="U188" s="1" t="s">
        <v>255</v>
      </c>
      <c r="V188" s="120">
        <v>20150130</v>
      </c>
      <c r="W188" s="1" t="s">
        <v>256</v>
      </c>
      <c r="X188" s="120">
        <v>20150130</v>
      </c>
    </row>
    <row r="189" spans="1:24" x14ac:dyDescent="0.2">
      <c r="B189" s="4" t="s">
        <v>140</v>
      </c>
      <c r="C189" s="2" t="s">
        <v>174</v>
      </c>
      <c r="D189" s="2" t="s">
        <v>24</v>
      </c>
      <c r="E189" s="31">
        <v>41908</v>
      </c>
      <c r="F189" s="27" t="s">
        <v>181</v>
      </c>
      <c r="G189" s="1">
        <v>2</v>
      </c>
      <c r="H189" s="1">
        <v>0.2</v>
      </c>
      <c r="I189" s="1">
        <v>0</v>
      </c>
      <c r="J189" s="1">
        <v>40</v>
      </c>
      <c r="K189" s="9">
        <v>0</v>
      </c>
      <c r="L189" s="7" t="s">
        <v>24</v>
      </c>
      <c r="M189" s="8">
        <v>0.55000000000000004</v>
      </c>
      <c r="N189" s="115">
        <v>0</v>
      </c>
      <c r="O189" s="8">
        <v>0</v>
      </c>
      <c r="P189" s="9">
        <f t="shared" ref="P189:P201" si="74">SUM(N$188:N$201)</f>
        <v>0.60000000000000009</v>
      </c>
      <c r="Q189" s="1" t="s">
        <v>182</v>
      </c>
      <c r="R189" s="2" t="s">
        <v>23</v>
      </c>
      <c r="S189" s="1" t="s">
        <v>177</v>
      </c>
      <c r="T189" s="3" t="s">
        <v>178</v>
      </c>
      <c r="U189" s="1" t="s">
        <v>255</v>
      </c>
      <c r="V189" s="120">
        <v>20150130</v>
      </c>
      <c r="W189" s="1" t="s">
        <v>256</v>
      </c>
      <c r="X189" s="120">
        <v>20150130</v>
      </c>
    </row>
    <row r="190" spans="1:24" x14ac:dyDescent="0.2">
      <c r="B190" s="4" t="s">
        <v>140</v>
      </c>
      <c r="C190" s="2" t="s">
        <v>174</v>
      </c>
      <c r="D190" s="2" t="s">
        <v>24</v>
      </c>
      <c r="E190" s="31">
        <v>41908</v>
      </c>
      <c r="F190" s="27" t="s">
        <v>181</v>
      </c>
      <c r="G190" s="1">
        <v>6</v>
      </c>
      <c r="H190" s="1">
        <v>0.2</v>
      </c>
      <c r="I190" s="1">
        <v>5</v>
      </c>
      <c r="J190" s="1">
        <v>48.02</v>
      </c>
      <c r="K190" s="9">
        <v>0.13</v>
      </c>
      <c r="L190" s="7" t="s">
        <v>24</v>
      </c>
      <c r="M190" s="8">
        <v>0.5</v>
      </c>
      <c r="N190" s="115">
        <v>7.0000000000000007E-2</v>
      </c>
      <c r="O190" s="8">
        <v>0.11700000000000001</v>
      </c>
      <c r="P190" s="9">
        <f t="shared" si="74"/>
        <v>0.60000000000000009</v>
      </c>
      <c r="R190" s="2" t="s">
        <v>23</v>
      </c>
      <c r="S190" s="1" t="s">
        <v>177</v>
      </c>
      <c r="T190" s="3" t="s">
        <v>178</v>
      </c>
      <c r="U190" s="1" t="s">
        <v>255</v>
      </c>
      <c r="V190" s="120">
        <v>20150130</v>
      </c>
      <c r="W190" s="1" t="s">
        <v>256</v>
      </c>
      <c r="X190" s="120">
        <v>20150130</v>
      </c>
    </row>
    <row r="191" spans="1:24" x14ac:dyDescent="0.2">
      <c r="B191" s="4" t="s">
        <v>140</v>
      </c>
      <c r="C191" s="2" t="s">
        <v>174</v>
      </c>
      <c r="D191" s="2" t="s">
        <v>24</v>
      </c>
      <c r="E191" s="31">
        <v>41908</v>
      </c>
      <c r="F191" s="27" t="s">
        <v>181</v>
      </c>
      <c r="G191" s="1">
        <v>7</v>
      </c>
      <c r="H191" s="1">
        <v>0.2</v>
      </c>
      <c r="I191" s="1">
        <v>9</v>
      </c>
      <c r="J191" s="1">
        <v>41.39</v>
      </c>
      <c r="K191" s="9">
        <v>0.24</v>
      </c>
      <c r="L191" s="7" t="s">
        <v>24</v>
      </c>
      <c r="M191" s="8">
        <v>0.2</v>
      </c>
      <c r="N191" s="115">
        <v>0.05</v>
      </c>
      <c r="O191" s="8">
        <v>8.3000000000000004E-2</v>
      </c>
      <c r="P191" s="9">
        <f t="shared" si="74"/>
        <v>0.60000000000000009</v>
      </c>
      <c r="R191" s="2" t="s">
        <v>23</v>
      </c>
      <c r="S191" s="1" t="s">
        <v>177</v>
      </c>
      <c r="T191" s="3" t="s">
        <v>178</v>
      </c>
      <c r="U191" s="1" t="s">
        <v>255</v>
      </c>
      <c r="V191" s="120">
        <v>20150130</v>
      </c>
      <c r="W191" s="1" t="s">
        <v>256</v>
      </c>
      <c r="X191" s="120">
        <v>20150130</v>
      </c>
    </row>
    <row r="192" spans="1:24" x14ac:dyDescent="0.2">
      <c r="B192" s="4" t="s">
        <v>140</v>
      </c>
      <c r="C192" s="2" t="s">
        <v>174</v>
      </c>
      <c r="D192" s="2" t="s">
        <v>24</v>
      </c>
      <c r="E192" s="31">
        <v>41908</v>
      </c>
      <c r="F192" s="27" t="s">
        <v>181</v>
      </c>
      <c r="G192" s="1">
        <v>8</v>
      </c>
      <c r="H192" s="1">
        <v>0.3</v>
      </c>
      <c r="I192" s="1">
        <v>12</v>
      </c>
      <c r="J192" s="1">
        <v>43.21</v>
      </c>
      <c r="K192" s="9">
        <v>0.3</v>
      </c>
      <c r="L192" s="7" t="s">
        <v>24</v>
      </c>
      <c r="M192" s="8">
        <v>0.3</v>
      </c>
      <c r="N192" s="115">
        <v>0.09</v>
      </c>
      <c r="O192" s="8">
        <v>0.15</v>
      </c>
      <c r="P192" s="9">
        <f t="shared" si="74"/>
        <v>0.60000000000000009</v>
      </c>
      <c r="R192" s="2" t="s">
        <v>23</v>
      </c>
      <c r="S192" s="1" t="s">
        <v>177</v>
      </c>
      <c r="T192" s="3" t="s">
        <v>178</v>
      </c>
      <c r="U192" s="1" t="s">
        <v>255</v>
      </c>
      <c r="V192" s="120">
        <v>20150130</v>
      </c>
      <c r="W192" s="1" t="s">
        <v>256</v>
      </c>
      <c r="X192" s="120">
        <v>20150130</v>
      </c>
    </row>
    <row r="193" spans="1:24" x14ac:dyDescent="0.2">
      <c r="B193" s="4" t="s">
        <v>140</v>
      </c>
      <c r="C193" s="2" t="s">
        <v>174</v>
      </c>
      <c r="D193" s="2" t="s">
        <v>24</v>
      </c>
      <c r="E193" s="31">
        <v>41908</v>
      </c>
      <c r="F193" s="27" t="s">
        <v>181</v>
      </c>
      <c r="G193" s="1">
        <v>9</v>
      </c>
      <c r="H193" s="1">
        <v>0.2</v>
      </c>
      <c r="I193" s="1">
        <v>19</v>
      </c>
      <c r="J193" s="1">
        <v>40.03</v>
      </c>
      <c r="K193" s="9">
        <v>0.49</v>
      </c>
      <c r="L193" s="7" t="s">
        <v>24</v>
      </c>
      <c r="M193" s="8">
        <v>0.2</v>
      </c>
      <c r="N193" s="115">
        <v>0.1</v>
      </c>
      <c r="O193" s="8">
        <v>0.16700000000000001</v>
      </c>
      <c r="P193" s="9">
        <f t="shared" si="74"/>
        <v>0.60000000000000009</v>
      </c>
      <c r="R193" s="2" t="s">
        <v>23</v>
      </c>
      <c r="S193" s="1" t="s">
        <v>177</v>
      </c>
      <c r="T193" s="3" t="s">
        <v>178</v>
      </c>
      <c r="U193" s="1" t="s">
        <v>255</v>
      </c>
      <c r="V193" s="120">
        <v>20150130</v>
      </c>
      <c r="W193" s="1" t="s">
        <v>256</v>
      </c>
      <c r="X193" s="120">
        <v>20150130</v>
      </c>
    </row>
    <row r="194" spans="1:24" x14ac:dyDescent="0.2">
      <c r="B194" s="4" t="s">
        <v>140</v>
      </c>
      <c r="C194" s="2" t="s">
        <v>174</v>
      </c>
      <c r="D194" s="2" t="s">
        <v>24</v>
      </c>
      <c r="E194" s="31">
        <v>41908</v>
      </c>
      <c r="F194" s="27" t="s">
        <v>181</v>
      </c>
      <c r="G194" s="1">
        <v>10</v>
      </c>
      <c r="H194" s="1">
        <v>0.3</v>
      </c>
      <c r="I194" s="1">
        <v>18</v>
      </c>
      <c r="J194" s="1">
        <v>42.26</v>
      </c>
      <c r="K194" s="9">
        <v>0.44</v>
      </c>
      <c r="L194" s="7" t="s">
        <v>24</v>
      </c>
      <c r="M194" s="8">
        <v>0.3</v>
      </c>
      <c r="N194" s="115">
        <v>0.13</v>
      </c>
      <c r="O194" s="8">
        <v>0.217</v>
      </c>
      <c r="P194" s="9">
        <f t="shared" si="74"/>
        <v>0.60000000000000009</v>
      </c>
      <c r="R194" s="2" t="s">
        <v>23</v>
      </c>
      <c r="S194" s="1" t="s">
        <v>177</v>
      </c>
      <c r="T194" s="3" t="s">
        <v>178</v>
      </c>
      <c r="U194" s="1" t="s">
        <v>255</v>
      </c>
      <c r="V194" s="120">
        <v>20150130</v>
      </c>
      <c r="W194" s="1" t="s">
        <v>256</v>
      </c>
      <c r="X194" s="120">
        <v>20150130</v>
      </c>
    </row>
    <row r="195" spans="1:24" x14ac:dyDescent="0.2">
      <c r="B195" s="4" t="s">
        <v>140</v>
      </c>
      <c r="C195" s="2" t="s">
        <v>174</v>
      </c>
      <c r="D195" s="2" t="s">
        <v>24</v>
      </c>
      <c r="E195" s="31">
        <v>41908</v>
      </c>
      <c r="F195" s="27" t="s">
        <v>181</v>
      </c>
      <c r="G195" s="1">
        <v>11</v>
      </c>
      <c r="H195" s="1">
        <v>0</v>
      </c>
      <c r="I195" s="1">
        <v>0</v>
      </c>
      <c r="J195" s="1">
        <v>40</v>
      </c>
      <c r="K195" s="9">
        <v>0</v>
      </c>
      <c r="L195" s="7" t="s">
        <v>24</v>
      </c>
      <c r="M195" s="8">
        <v>0</v>
      </c>
      <c r="N195" s="115">
        <v>0</v>
      </c>
      <c r="O195" s="8">
        <v>0</v>
      </c>
      <c r="P195" s="9">
        <f t="shared" si="74"/>
        <v>0.60000000000000009</v>
      </c>
      <c r="R195" s="2" t="s">
        <v>23</v>
      </c>
      <c r="S195" s="1" t="s">
        <v>177</v>
      </c>
      <c r="T195" s="3" t="s">
        <v>178</v>
      </c>
      <c r="U195" s="1" t="s">
        <v>255</v>
      </c>
      <c r="V195" s="120">
        <v>20150130</v>
      </c>
      <c r="W195" s="1" t="s">
        <v>256</v>
      </c>
      <c r="X195" s="120">
        <v>20150130</v>
      </c>
    </row>
    <row r="196" spans="1:24" x14ac:dyDescent="0.2">
      <c r="B196" s="4" t="s">
        <v>140</v>
      </c>
      <c r="C196" s="2" t="s">
        <v>174</v>
      </c>
      <c r="D196" s="2" t="s">
        <v>24</v>
      </c>
      <c r="E196" s="31">
        <v>41908</v>
      </c>
      <c r="F196" s="27" t="s">
        <v>181</v>
      </c>
      <c r="G196" s="1">
        <v>12</v>
      </c>
      <c r="H196" s="1">
        <v>0.5</v>
      </c>
      <c r="I196" s="1">
        <v>13</v>
      </c>
      <c r="J196" s="1">
        <v>42.56</v>
      </c>
      <c r="K196" s="9">
        <v>0.32</v>
      </c>
      <c r="L196" s="7" t="s">
        <v>24</v>
      </c>
      <c r="M196" s="8">
        <v>0.5</v>
      </c>
      <c r="N196" s="115">
        <v>0.16</v>
      </c>
      <c r="O196" s="8">
        <v>0.26700000000000002</v>
      </c>
      <c r="P196" s="9">
        <f t="shared" si="74"/>
        <v>0.60000000000000009</v>
      </c>
      <c r="R196" s="2" t="s">
        <v>23</v>
      </c>
      <c r="S196" s="1" t="s">
        <v>177</v>
      </c>
      <c r="T196" s="3" t="s">
        <v>178</v>
      </c>
      <c r="U196" s="1" t="s">
        <v>255</v>
      </c>
      <c r="V196" s="120">
        <v>20150130</v>
      </c>
      <c r="W196" s="1" t="s">
        <v>256</v>
      </c>
      <c r="X196" s="120">
        <v>20150130</v>
      </c>
    </row>
    <row r="197" spans="1:24" x14ac:dyDescent="0.2">
      <c r="B197" s="4" t="s">
        <v>140</v>
      </c>
      <c r="C197" s="2" t="s">
        <v>174</v>
      </c>
      <c r="D197" s="2" t="s">
        <v>24</v>
      </c>
      <c r="E197" s="31">
        <v>41908</v>
      </c>
      <c r="F197" s="27" t="s">
        <v>181</v>
      </c>
      <c r="G197" s="1">
        <v>13</v>
      </c>
      <c r="H197" s="1">
        <v>0.5</v>
      </c>
      <c r="I197" s="1">
        <v>0</v>
      </c>
      <c r="J197" s="1">
        <v>40</v>
      </c>
      <c r="K197" s="9">
        <v>0</v>
      </c>
      <c r="L197" s="7" t="s">
        <v>24</v>
      </c>
      <c r="M197" s="8">
        <v>0.5</v>
      </c>
      <c r="N197" s="115">
        <v>0</v>
      </c>
      <c r="O197" s="8">
        <v>0</v>
      </c>
      <c r="P197" s="9">
        <f t="shared" si="74"/>
        <v>0.60000000000000009</v>
      </c>
      <c r="R197" s="2" t="s">
        <v>23</v>
      </c>
      <c r="S197" s="1" t="s">
        <v>177</v>
      </c>
      <c r="T197" s="3" t="s">
        <v>178</v>
      </c>
      <c r="U197" s="1" t="s">
        <v>255</v>
      </c>
      <c r="V197" s="120">
        <v>20150130</v>
      </c>
      <c r="W197" s="1" t="s">
        <v>256</v>
      </c>
      <c r="X197" s="120">
        <v>20150130</v>
      </c>
    </row>
    <row r="198" spans="1:24" x14ac:dyDescent="0.2">
      <c r="B198" s="4" t="s">
        <v>140</v>
      </c>
      <c r="C198" s="2" t="s">
        <v>174</v>
      </c>
      <c r="D198" s="2" t="s">
        <v>24</v>
      </c>
      <c r="E198" s="31">
        <v>41908</v>
      </c>
      <c r="F198" s="27" t="s">
        <v>181</v>
      </c>
      <c r="G198" s="1">
        <v>14</v>
      </c>
      <c r="H198" s="1">
        <v>0.3</v>
      </c>
      <c r="I198" s="1">
        <v>0</v>
      </c>
      <c r="J198" s="1">
        <v>40</v>
      </c>
      <c r="K198" s="9">
        <v>0</v>
      </c>
      <c r="L198" s="7" t="s">
        <v>24</v>
      </c>
      <c r="M198" s="8">
        <v>0.6</v>
      </c>
      <c r="N198" s="115">
        <v>0</v>
      </c>
      <c r="O198" s="8">
        <v>0</v>
      </c>
      <c r="P198" s="9">
        <f t="shared" si="74"/>
        <v>0.60000000000000009</v>
      </c>
      <c r="R198" s="2" t="s">
        <v>23</v>
      </c>
      <c r="S198" s="1" t="s">
        <v>177</v>
      </c>
      <c r="T198" s="3" t="s">
        <v>178</v>
      </c>
      <c r="U198" s="1" t="s">
        <v>255</v>
      </c>
      <c r="V198" s="120">
        <v>20150130</v>
      </c>
      <c r="W198" s="1" t="s">
        <v>256</v>
      </c>
      <c r="X198" s="120">
        <v>20150130</v>
      </c>
    </row>
    <row r="199" spans="1:24" x14ac:dyDescent="0.2">
      <c r="B199" s="4" t="s">
        <v>140</v>
      </c>
      <c r="C199" s="2" t="s">
        <v>174</v>
      </c>
      <c r="D199" s="2" t="s">
        <v>24</v>
      </c>
      <c r="E199" s="31">
        <v>41908</v>
      </c>
      <c r="F199" s="27" t="s">
        <v>181</v>
      </c>
      <c r="G199" s="1">
        <v>17</v>
      </c>
      <c r="H199" s="1">
        <v>0.2</v>
      </c>
      <c r="I199" s="1">
        <v>0</v>
      </c>
      <c r="J199" s="1">
        <v>40</v>
      </c>
      <c r="K199" s="9">
        <v>0</v>
      </c>
      <c r="L199" s="7" t="s">
        <v>24</v>
      </c>
      <c r="M199" s="8">
        <v>0.55000000000000004</v>
      </c>
      <c r="N199" s="115">
        <v>0</v>
      </c>
      <c r="O199" s="8">
        <v>0</v>
      </c>
      <c r="P199" s="9">
        <f t="shared" si="74"/>
        <v>0.60000000000000009</v>
      </c>
      <c r="Q199" s="1" t="s">
        <v>238</v>
      </c>
      <c r="R199" s="2" t="s">
        <v>23</v>
      </c>
      <c r="S199" s="1" t="s">
        <v>177</v>
      </c>
      <c r="T199" s="3" t="s">
        <v>178</v>
      </c>
      <c r="U199" s="1" t="s">
        <v>255</v>
      </c>
      <c r="V199" s="120">
        <v>20150130</v>
      </c>
      <c r="W199" s="1" t="s">
        <v>256</v>
      </c>
      <c r="X199" s="120">
        <v>20150130</v>
      </c>
    </row>
    <row r="200" spans="1:24" x14ac:dyDescent="0.2">
      <c r="B200" s="4" t="s">
        <v>140</v>
      </c>
      <c r="C200" s="2" t="s">
        <v>174</v>
      </c>
      <c r="D200" s="2" t="s">
        <v>24</v>
      </c>
      <c r="E200" s="31">
        <v>41908</v>
      </c>
      <c r="F200" s="27" t="s">
        <v>181</v>
      </c>
      <c r="G200" s="1">
        <v>19.5</v>
      </c>
      <c r="H200" s="1">
        <v>0.3</v>
      </c>
      <c r="I200" s="1">
        <v>0</v>
      </c>
      <c r="J200" s="1">
        <v>40</v>
      </c>
      <c r="K200" s="9">
        <v>0</v>
      </c>
      <c r="L200" s="7" t="s">
        <v>24</v>
      </c>
      <c r="M200" s="8">
        <v>0.6</v>
      </c>
      <c r="N200" s="115">
        <v>0</v>
      </c>
      <c r="O200" s="8">
        <v>0</v>
      </c>
      <c r="P200" s="9">
        <f t="shared" si="74"/>
        <v>0.60000000000000009</v>
      </c>
      <c r="Q200" s="1" t="s">
        <v>179</v>
      </c>
      <c r="R200" s="2" t="s">
        <v>23</v>
      </c>
      <c r="S200" s="1" t="s">
        <v>177</v>
      </c>
      <c r="T200" s="3" t="s">
        <v>178</v>
      </c>
      <c r="U200" s="1" t="s">
        <v>255</v>
      </c>
      <c r="V200" s="120">
        <v>20150130</v>
      </c>
      <c r="W200" s="1" t="s">
        <v>256</v>
      </c>
      <c r="X200" s="120">
        <v>20150130</v>
      </c>
    </row>
    <row r="201" spans="1:24" x14ac:dyDescent="0.2">
      <c r="B201" s="4" t="s">
        <v>140</v>
      </c>
      <c r="C201" s="2" t="s">
        <v>174</v>
      </c>
      <c r="D201" s="2" t="s">
        <v>24</v>
      </c>
      <c r="E201" s="31">
        <v>41908</v>
      </c>
      <c r="F201" s="27" t="s">
        <v>181</v>
      </c>
      <c r="G201" s="1">
        <v>21</v>
      </c>
      <c r="H201" s="1">
        <v>0</v>
      </c>
      <c r="I201" s="7" t="s">
        <v>24</v>
      </c>
      <c r="J201" s="7" t="s">
        <v>24</v>
      </c>
      <c r="K201" s="84">
        <v>0</v>
      </c>
      <c r="L201" s="7" t="s">
        <v>24</v>
      </c>
      <c r="M201" s="8">
        <v>0</v>
      </c>
      <c r="N201" s="115">
        <v>0</v>
      </c>
      <c r="O201" s="8">
        <v>0</v>
      </c>
      <c r="P201" s="9">
        <f t="shared" si="74"/>
        <v>0.60000000000000009</v>
      </c>
      <c r="Q201" s="7" t="s">
        <v>65</v>
      </c>
      <c r="R201" s="2" t="s">
        <v>23</v>
      </c>
      <c r="S201" s="1" t="s">
        <v>177</v>
      </c>
      <c r="T201" s="3" t="s">
        <v>178</v>
      </c>
      <c r="U201" s="1" t="s">
        <v>255</v>
      </c>
      <c r="V201" s="120">
        <v>20150130</v>
      </c>
      <c r="W201" s="1" t="s">
        <v>256</v>
      </c>
      <c r="X201" s="120">
        <v>20150130</v>
      </c>
    </row>
    <row r="202" spans="1:24" x14ac:dyDescent="0.2">
      <c r="A202" s="18"/>
      <c r="B202" s="18"/>
      <c r="C202" s="103"/>
      <c r="D202" s="103"/>
      <c r="E202" s="32"/>
      <c r="F202" s="28"/>
      <c r="G202" s="18"/>
      <c r="H202" s="18"/>
      <c r="I202" s="18"/>
      <c r="J202" s="18"/>
      <c r="K202" s="18"/>
      <c r="L202" s="18"/>
      <c r="M202" s="18"/>
      <c r="N202" s="18"/>
      <c r="O202" s="18"/>
      <c r="P202" s="18"/>
      <c r="Q202" s="18"/>
      <c r="R202" s="18"/>
      <c r="S202" s="18"/>
      <c r="T202" s="24"/>
      <c r="U202" s="18"/>
      <c r="V202" s="120"/>
      <c r="X202" s="120"/>
    </row>
    <row r="203" spans="1:24" x14ac:dyDescent="0.2">
      <c r="B203" s="4" t="s">
        <v>140</v>
      </c>
      <c r="C203" s="2" t="s">
        <v>185</v>
      </c>
      <c r="D203" s="2" t="s">
        <v>24</v>
      </c>
      <c r="E203" s="31">
        <v>41908</v>
      </c>
      <c r="F203" s="27" t="s">
        <v>186</v>
      </c>
      <c r="G203" s="1">
        <v>12</v>
      </c>
      <c r="H203" s="1">
        <v>0</v>
      </c>
      <c r="K203" s="84">
        <v>0</v>
      </c>
      <c r="L203" s="8">
        <f>AVERAGE(G203:G204)-G203</f>
        <v>0.5</v>
      </c>
      <c r="M203" s="8">
        <f>L203*H203</f>
        <v>0</v>
      </c>
      <c r="N203" s="115">
        <f>M203*K203</f>
        <v>0</v>
      </c>
      <c r="O203" s="8">
        <f>N203/$P$203*100</f>
        <v>0</v>
      </c>
      <c r="P203" s="9">
        <f>SUM(N$203:N$214)</f>
        <v>1.9600000000000004</v>
      </c>
      <c r="Q203" s="7" t="s">
        <v>64</v>
      </c>
      <c r="R203" s="2" t="s">
        <v>23</v>
      </c>
      <c r="S203" s="1" t="s">
        <v>236</v>
      </c>
      <c r="T203" s="3" t="s">
        <v>178</v>
      </c>
      <c r="U203" s="1" t="s">
        <v>255</v>
      </c>
      <c r="V203" s="120">
        <v>20150130</v>
      </c>
      <c r="W203" s="1" t="s">
        <v>256</v>
      </c>
      <c r="X203" s="120">
        <v>20150130</v>
      </c>
    </row>
    <row r="204" spans="1:24" x14ac:dyDescent="0.2">
      <c r="B204" s="4" t="s">
        <v>140</v>
      </c>
      <c r="C204" s="2" t="s">
        <v>185</v>
      </c>
      <c r="D204" s="2" t="s">
        <v>24</v>
      </c>
      <c r="E204" s="31">
        <v>41908</v>
      </c>
      <c r="F204" s="27" t="s">
        <v>186</v>
      </c>
      <c r="G204" s="1">
        <v>13</v>
      </c>
      <c r="H204" s="1">
        <v>0.1</v>
      </c>
      <c r="I204" s="1">
        <v>6</v>
      </c>
      <c r="J204" s="1">
        <v>41.9</v>
      </c>
      <c r="K204" s="84">
        <v>0.33</v>
      </c>
      <c r="L204" s="8">
        <f t="shared" ref="L204:L212" si="75">AVERAGE(G204:G205)-AVERAGE(G203:G204)</f>
        <v>1</v>
      </c>
      <c r="M204" s="8">
        <f t="shared" ref="M204:M214" si="76">L204*H204</f>
        <v>0.1</v>
      </c>
      <c r="N204" s="115">
        <f t="shared" ref="N204:N214" si="77">M204*K204</f>
        <v>3.3000000000000002E-2</v>
      </c>
      <c r="O204" s="8">
        <f t="shared" ref="O204:O214" si="78">N204/$P$203*100</f>
        <v>1.6836734693877549</v>
      </c>
      <c r="P204" s="9">
        <f t="shared" ref="P204:P214" si="79">SUM(N$203:N$214)</f>
        <v>1.9600000000000004</v>
      </c>
      <c r="Q204" s="1" t="s">
        <v>182</v>
      </c>
      <c r="R204" s="2" t="s">
        <v>23</v>
      </c>
      <c r="S204" s="1" t="s">
        <v>236</v>
      </c>
      <c r="T204" s="3" t="s">
        <v>178</v>
      </c>
      <c r="U204" s="1" t="s">
        <v>255</v>
      </c>
      <c r="V204" s="120">
        <v>20150130</v>
      </c>
      <c r="W204" s="1" t="s">
        <v>256</v>
      </c>
      <c r="X204" s="120">
        <v>20150130</v>
      </c>
    </row>
    <row r="205" spans="1:24" x14ac:dyDescent="0.2">
      <c r="B205" s="4" t="s">
        <v>140</v>
      </c>
      <c r="C205" s="2" t="s">
        <v>185</v>
      </c>
      <c r="D205" s="2" t="s">
        <v>24</v>
      </c>
      <c r="E205" s="31">
        <v>41908</v>
      </c>
      <c r="F205" s="27" t="s">
        <v>186</v>
      </c>
      <c r="G205" s="1">
        <v>14</v>
      </c>
      <c r="H205" s="1">
        <v>0.1</v>
      </c>
      <c r="I205" s="1">
        <v>7</v>
      </c>
      <c r="J205" s="1">
        <v>43.8</v>
      </c>
      <c r="K205" s="84">
        <v>0.27</v>
      </c>
      <c r="L205" s="8">
        <f t="shared" si="75"/>
        <v>1</v>
      </c>
      <c r="M205" s="8">
        <f t="shared" si="76"/>
        <v>0.1</v>
      </c>
      <c r="N205" s="115">
        <f t="shared" si="77"/>
        <v>2.7000000000000003E-2</v>
      </c>
      <c r="O205" s="8">
        <f>N205/$P$203*100</f>
        <v>1.3775510204081631</v>
      </c>
      <c r="P205" s="9">
        <f t="shared" si="79"/>
        <v>1.9600000000000004</v>
      </c>
      <c r="R205" s="2" t="s">
        <v>23</v>
      </c>
      <c r="S205" s="1" t="s">
        <v>236</v>
      </c>
      <c r="T205" s="3" t="s">
        <v>178</v>
      </c>
      <c r="U205" s="1" t="s">
        <v>255</v>
      </c>
      <c r="V205" s="120">
        <v>20150130</v>
      </c>
      <c r="W205" s="1" t="s">
        <v>256</v>
      </c>
      <c r="X205" s="120">
        <v>20150130</v>
      </c>
    </row>
    <row r="206" spans="1:24" x14ac:dyDescent="0.2">
      <c r="B206" s="4" t="s">
        <v>140</v>
      </c>
      <c r="C206" s="2" t="s">
        <v>185</v>
      </c>
      <c r="D206" s="2" t="s">
        <v>24</v>
      </c>
      <c r="E206" s="31">
        <v>41908</v>
      </c>
      <c r="F206" s="27" t="s">
        <v>186</v>
      </c>
      <c r="G206" s="1">
        <v>15</v>
      </c>
      <c r="H206" s="1">
        <v>0.2</v>
      </c>
      <c r="I206" s="1">
        <v>9</v>
      </c>
      <c r="J206" s="1">
        <v>44.6</v>
      </c>
      <c r="K206" s="84">
        <v>0.46</v>
      </c>
      <c r="L206" s="8">
        <f>AVERAGE(G206:G207)-AVERAGE(G205:G206)</f>
        <v>1</v>
      </c>
      <c r="M206" s="8">
        <f>L206*H206</f>
        <v>0.2</v>
      </c>
      <c r="N206" s="115">
        <f t="shared" si="77"/>
        <v>9.2000000000000012E-2</v>
      </c>
      <c r="O206" s="8">
        <f t="shared" si="78"/>
        <v>4.6938775510204076</v>
      </c>
      <c r="P206" s="9">
        <f t="shared" si="79"/>
        <v>1.9600000000000004</v>
      </c>
      <c r="R206" s="2" t="s">
        <v>23</v>
      </c>
      <c r="S206" s="1" t="s">
        <v>236</v>
      </c>
      <c r="T206" s="3" t="s">
        <v>178</v>
      </c>
      <c r="U206" s="1" t="s">
        <v>255</v>
      </c>
      <c r="V206" s="120">
        <v>20150130</v>
      </c>
      <c r="W206" s="1" t="s">
        <v>256</v>
      </c>
      <c r="X206" s="120">
        <v>20150130</v>
      </c>
    </row>
    <row r="207" spans="1:24" x14ac:dyDescent="0.2">
      <c r="B207" s="4" t="s">
        <v>140</v>
      </c>
      <c r="C207" s="2" t="s">
        <v>185</v>
      </c>
      <c r="D207" s="2" t="s">
        <v>24</v>
      </c>
      <c r="E207" s="31">
        <v>41908</v>
      </c>
      <c r="F207" s="27" t="s">
        <v>186</v>
      </c>
      <c r="G207" s="1">
        <v>16</v>
      </c>
      <c r="H207" s="1">
        <v>0.2</v>
      </c>
      <c r="I207" s="1">
        <v>17</v>
      </c>
      <c r="J207" s="1">
        <v>40.299999999999997</v>
      </c>
      <c r="K207" s="84">
        <v>0.95</v>
      </c>
      <c r="L207" s="8">
        <f t="shared" si="75"/>
        <v>1</v>
      </c>
      <c r="M207" s="8">
        <f t="shared" si="76"/>
        <v>0.2</v>
      </c>
      <c r="N207" s="115">
        <f t="shared" si="77"/>
        <v>0.19</v>
      </c>
      <c r="O207" s="8">
        <f t="shared" si="78"/>
        <v>9.6938775510204067</v>
      </c>
      <c r="P207" s="9">
        <f t="shared" si="79"/>
        <v>1.9600000000000004</v>
      </c>
      <c r="R207" s="2" t="s">
        <v>23</v>
      </c>
      <c r="S207" s="1" t="s">
        <v>236</v>
      </c>
      <c r="T207" s="3" t="s">
        <v>178</v>
      </c>
      <c r="U207" s="1" t="s">
        <v>255</v>
      </c>
      <c r="V207" s="120">
        <v>20150130</v>
      </c>
      <c r="W207" s="1" t="s">
        <v>256</v>
      </c>
      <c r="X207" s="120">
        <v>20150130</v>
      </c>
    </row>
    <row r="208" spans="1:24" x14ac:dyDescent="0.2">
      <c r="B208" s="4" t="s">
        <v>140</v>
      </c>
      <c r="C208" s="2" t="s">
        <v>185</v>
      </c>
      <c r="D208" s="2" t="s">
        <v>24</v>
      </c>
      <c r="E208" s="31">
        <v>41908</v>
      </c>
      <c r="F208" s="27" t="s">
        <v>186</v>
      </c>
      <c r="G208" s="1">
        <v>17</v>
      </c>
      <c r="H208" s="1">
        <v>0.3</v>
      </c>
      <c r="I208" s="1">
        <v>24</v>
      </c>
      <c r="J208" s="1">
        <v>40.6</v>
      </c>
      <c r="K208" s="84">
        <v>1.32</v>
      </c>
      <c r="L208" s="8">
        <f t="shared" si="75"/>
        <v>1</v>
      </c>
      <c r="M208" s="8">
        <f t="shared" si="76"/>
        <v>0.3</v>
      </c>
      <c r="N208" s="115">
        <f t="shared" si="77"/>
        <v>0.39600000000000002</v>
      </c>
      <c r="O208" s="8">
        <f t="shared" si="78"/>
        <v>20.204081632653057</v>
      </c>
      <c r="P208" s="9">
        <f t="shared" si="79"/>
        <v>1.9600000000000004</v>
      </c>
      <c r="R208" s="2" t="s">
        <v>23</v>
      </c>
      <c r="S208" s="1" t="s">
        <v>236</v>
      </c>
      <c r="T208" s="3" t="s">
        <v>178</v>
      </c>
      <c r="U208" s="1" t="s">
        <v>255</v>
      </c>
      <c r="V208" s="120">
        <v>20150130</v>
      </c>
      <c r="W208" s="1" t="s">
        <v>256</v>
      </c>
      <c r="X208" s="120">
        <v>20150130</v>
      </c>
    </row>
    <row r="209" spans="1:24" x14ac:dyDescent="0.2">
      <c r="B209" s="4" t="s">
        <v>140</v>
      </c>
      <c r="C209" s="2" t="s">
        <v>185</v>
      </c>
      <c r="D209" s="2" t="s">
        <v>24</v>
      </c>
      <c r="E209" s="31">
        <v>41908</v>
      </c>
      <c r="F209" s="27" t="s">
        <v>186</v>
      </c>
      <c r="G209" s="1">
        <v>18</v>
      </c>
      <c r="H209" s="1">
        <v>0.3</v>
      </c>
      <c r="I209" s="1">
        <v>26</v>
      </c>
      <c r="J209" s="1">
        <v>42.2</v>
      </c>
      <c r="K209" s="84">
        <v>0.85</v>
      </c>
      <c r="L209" s="8">
        <f t="shared" si="75"/>
        <v>1</v>
      </c>
      <c r="M209" s="8">
        <f t="shared" si="76"/>
        <v>0.3</v>
      </c>
      <c r="N209" s="115">
        <f t="shared" si="77"/>
        <v>0.255</v>
      </c>
      <c r="O209" s="8">
        <f t="shared" si="78"/>
        <v>13.010204081632651</v>
      </c>
      <c r="P209" s="9">
        <f t="shared" si="79"/>
        <v>1.9600000000000004</v>
      </c>
      <c r="R209" s="2" t="s">
        <v>23</v>
      </c>
      <c r="S209" s="1" t="s">
        <v>236</v>
      </c>
      <c r="T209" s="3" t="s">
        <v>178</v>
      </c>
      <c r="U209" s="1" t="s">
        <v>255</v>
      </c>
      <c r="V209" s="120">
        <v>20150130</v>
      </c>
      <c r="W209" s="1" t="s">
        <v>256</v>
      </c>
      <c r="X209" s="120">
        <v>20150130</v>
      </c>
    </row>
    <row r="210" spans="1:24" x14ac:dyDescent="0.2">
      <c r="B210" s="4" t="s">
        <v>140</v>
      </c>
      <c r="C210" s="2" t="s">
        <v>185</v>
      </c>
      <c r="D210" s="2" t="s">
        <v>24</v>
      </c>
      <c r="E210" s="31">
        <v>41908</v>
      </c>
      <c r="F210" s="27" t="s">
        <v>186</v>
      </c>
      <c r="G210" s="1">
        <v>19</v>
      </c>
      <c r="H210" s="1">
        <v>0.3</v>
      </c>
      <c r="I210" s="1">
        <v>25</v>
      </c>
      <c r="J210" s="1">
        <v>40.1</v>
      </c>
      <c r="K210" s="84">
        <v>0.84</v>
      </c>
      <c r="L210" s="8">
        <f t="shared" si="75"/>
        <v>1</v>
      </c>
      <c r="M210" s="8">
        <f t="shared" si="76"/>
        <v>0.3</v>
      </c>
      <c r="N210" s="115">
        <f t="shared" si="77"/>
        <v>0.252</v>
      </c>
      <c r="O210" s="8">
        <f t="shared" si="78"/>
        <v>12.857142857142856</v>
      </c>
      <c r="P210" s="9">
        <f t="shared" si="79"/>
        <v>1.9600000000000004</v>
      </c>
      <c r="R210" s="2" t="s">
        <v>23</v>
      </c>
      <c r="S210" s="1" t="s">
        <v>236</v>
      </c>
      <c r="T210" s="3" t="s">
        <v>178</v>
      </c>
      <c r="U210" s="1" t="s">
        <v>255</v>
      </c>
      <c r="V210" s="120">
        <v>20150130</v>
      </c>
      <c r="W210" s="1" t="s">
        <v>256</v>
      </c>
      <c r="X210" s="120">
        <v>20150130</v>
      </c>
    </row>
    <row r="211" spans="1:24" x14ac:dyDescent="0.2">
      <c r="B211" s="4" t="s">
        <v>140</v>
      </c>
      <c r="C211" s="2" t="s">
        <v>185</v>
      </c>
      <c r="D211" s="2" t="s">
        <v>24</v>
      </c>
      <c r="E211" s="31">
        <v>41908</v>
      </c>
      <c r="F211" s="27" t="s">
        <v>186</v>
      </c>
      <c r="G211" s="1">
        <v>20</v>
      </c>
      <c r="H211" s="1">
        <v>0.3</v>
      </c>
      <c r="I211" s="1">
        <v>11</v>
      </c>
      <c r="J211" s="1">
        <v>40.200000000000003</v>
      </c>
      <c r="K211" s="84">
        <v>0.62</v>
      </c>
      <c r="L211" s="8">
        <f t="shared" si="75"/>
        <v>1</v>
      </c>
      <c r="M211" s="8">
        <f t="shared" si="76"/>
        <v>0.3</v>
      </c>
      <c r="N211" s="115">
        <f t="shared" si="77"/>
        <v>0.186</v>
      </c>
      <c r="O211" s="8">
        <f t="shared" si="78"/>
        <v>9.4897959183673457</v>
      </c>
      <c r="P211" s="9">
        <f t="shared" si="79"/>
        <v>1.9600000000000004</v>
      </c>
      <c r="R211" s="2" t="s">
        <v>23</v>
      </c>
      <c r="S211" s="1" t="s">
        <v>236</v>
      </c>
      <c r="T211" s="3" t="s">
        <v>178</v>
      </c>
      <c r="U211" s="1" t="s">
        <v>255</v>
      </c>
      <c r="V211" s="120">
        <v>20150130</v>
      </c>
      <c r="W211" s="1" t="s">
        <v>256</v>
      </c>
      <c r="X211" s="120">
        <v>20150130</v>
      </c>
    </row>
    <row r="212" spans="1:24" x14ac:dyDescent="0.2">
      <c r="B212" s="4" t="s">
        <v>140</v>
      </c>
      <c r="C212" s="2" t="s">
        <v>185</v>
      </c>
      <c r="D212" s="2" t="s">
        <v>24</v>
      </c>
      <c r="E212" s="31">
        <v>41908</v>
      </c>
      <c r="F212" s="27" t="s">
        <v>186</v>
      </c>
      <c r="G212" s="1">
        <v>21</v>
      </c>
      <c r="H212" s="1">
        <v>0.2</v>
      </c>
      <c r="I212" s="1">
        <v>14</v>
      </c>
      <c r="J212" s="1">
        <v>41.4</v>
      </c>
      <c r="K212" s="84">
        <v>0.76</v>
      </c>
      <c r="L212" s="8">
        <f t="shared" si="75"/>
        <v>1</v>
      </c>
      <c r="M212" s="8">
        <f t="shared" si="76"/>
        <v>0.2</v>
      </c>
      <c r="N212" s="115">
        <f t="shared" si="77"/>
        <v>0.15200000000000002</v>
      </c>
      <c r="O212" s="8">
        <f t="shared" si="78"/>
        <v>7.7551020408163263</v>
      </c>
      <c r="P212" s="9">
        <f t="shared" si="79"/>
        <v>1.9600000000000004</v>
      </c>
      <c r="Q212" s="1" t="s">
        <v>205</v>
      </c>
      <c r="R212" s="2" t="s">
        <v>23</v>
      </c>
      <c r="S212" s="1" t="s">
        <v>236</v>
      </c>
      <c r="T212" s="3" t="s">
        <v>178</v>
      </c>
      <c r="U212" s="1" t="s">
        <v>255</v>
      </c>
      <c r="V212" s="120">
        <v>20150130</v>
      </c>
      <c r="W212" s="1" t="s">
        <v>256</v>
      </c>
      <c r="X212" s="120">
        <v>20150130</v>
      </c>
    </row>
    <row r="213" spans="1:24" x14ac:dyDescent="0.2">
      <c r="B213" s="4" t="s">
        <v>140</v>
      </c>
      <c r="C213" s="2" t="s">
        <v>185</v>
      </c>
      <c r="D213" s="2" t="s">
        <v>24</v>
      </c>
      <c r="E213" s="31">
        <v>41908</v>
      </c>
      <c r="F213" s="27" t="s">
        <v>186</v>
      </c>
      <c r="G213" s="1">
        <v>22</v>
      </c>
      <c r="H213" s="1">
        <v>0.2</v>
      </c>
      <c r="I213" s="1">
        <v>15</v>
      </c>
      <c r="J213" s="1">
        <v>41.6</v>
      </c>
      <c r="K213" s="84">
        <v>0.81</v>
      </c>
      <c r="L213" s="8">
        <f t="shared" ref="L213" si="80">AVERAGE(G213:G214)-AVERAGE(G212:G213)</f>
        <v>1.5</v>
      </c>
      <c r="M213" s="8">
        <f t="shared" si="76"/>
        <v>0.30000000000000004</v>
      </c>
      <c r="N213" s="115">
        <f t="shared" si="77"/>
        <v>0.24300000000000005</v>
      </c>
      <c r="O213" s="8">
        <f t="shared" si="78"/>
        <v>12.397959183673469</v>
      </c>
      <c r="P213" s="9">
        <f t="shared" si="79"/>
        <v>1.9600000000000004</v>
      </c>
      <c r="Q213" s="1" t="s">
        <v>187</v>
      </c>
      <c r="R213" s="2" t="s">
        <v>23</v>
      </c>
      <c r="S213" s="1" t="s">
        <v>236</v>
      </c>
      <c r="T213" s="3" t="s">
        <v>178</v>
      </c>
      <c r="U213" s="1" t="s">
        <v>255</v>
      </c>
      <c r="V213" s="120">
        <v>20150130</v>
      </c>
      <c r="W213" s="1" t="s">
        <v>256</v>
      </c>
      <c r="X213" s="120">
        <v>20150130</v>
      </c>
    </row>
    <row r="214" spans="1:24" x14ac:dyDescent="0.2">
      <c r="B214" s="4" t="s">
        <v>140</v>
      </c>
      <c r="C214" s="2" t="s">
        <v>185</v>
      </c>
      <c r="D214" s="2" t="s">
        <v>24</v>
      </c>
      <c r="E214" s="31">
        <v>41908</v>
      </c>
      <c r="F214" s="27" t="s">
        <v>186</v>
      </c>
      <c r="G214" s="1">
        <v>24</v>
      </c>
      <c r="H214" s="1">
        <v>0.2</v>
      </c>
      <c r="I214" s="1">
        <v>12</v>
      </c>
      <c r="J214" s="1">
        <v>40.700000000000003</v>
      </c>
      <c r="K214" s="84">
        <v>0.67</v>
      </c>
      <c r="L214" s="8">
        <f>AVERAGE(G214:G214)-AVERAGE(G213:G214)</f>
        <v>1</v>
      </c>
      <c r="M214" s="8">
        <f t="shared" si="76"/>
        <v>0.2</v>
      </c>
      <c r="N214" s="115">
        <f t="shared" si="77"/>
        <v>0.13400000000000001</v>
      </c>
      <c r="O214" s="8">
        <f t="shared" si="78"/>
        <v>6.83673469387755</v>
      </c>
      <c r="P214" s="9">
        <f t="shared" si="79"/>
        <v>1.9600000000000004</v>
      </c>
      <c r="Q214" s="7" t="s">
        <v>65</v>
      </c>
      <c r="R214" s="2" t="s">
        <v>23</v>
      </c>
      <c r="S214" s="1" t="s">
        <v>236</v>
      </c>
      <c r="T214" s="3" t="s">
        <v>178</v>
      </c>
      <c r="U214" s="1" t="s">
        <v>255</v>
      </c>
      <c r="V214" s="120">
        <v>20150130</v>
      </c>
      <c r="W214" s="1" t="s">
        <v>256</v>
      </c>
      <c r="X214" s="120">
        <v>20150130</v>
      </c>
    </row>
    <row r="215" spans="1:24" x14ac:dyDescent="0.2">
      <c r="A215" s="18"/>
      <c r="B215" s="18"/>
      <c r="C215" s="103"/>
      <c r="D215" s="103"/>
      <c r="E215" s="32"/>
      <c r="F215" s="28"/>
      <c r="G215" s="18"/>
      <c r="H215" s="18"/>
      <c r="I215" s="18"/>
      <c r="J215" s="18"/>
      <c r="K215" s="18"/>
      <c r="L215" s="18"/>
      <c r="M215" s="18"/>
      <c r="N215" s="18"/>
      <c r="O215" s="18"/>
      <c r="P215" s="18"/>
      <c r="Q215" s="18"/>
      <c r="R215" s="18"/>
      <c r="S215" s="18"/>
      <c r="T215" s="24"/>
      <c r="U215" s="18"/>
      <c r="V215" s="120"/>
      <c r="X215" s="120"/>
    </row>
    <row r="216" spans="1:24" x14ac:dyDescent="0.2">
      <c r="B216" s="4" t="s">
        <v>189</v>
      </c>
      <c r="C216" s="2" t="s">
        <v>190</v>
      </c>
      <c r="D216" s="2" t="s">
        <v>24</v>
      </c>
      <c r="E216" s="31">
        <v>41909</v>
      </c>
      <c r="F216" s="27" t="s">
        <v>191</v>
      </c>
      <c r="G216" s="1">
        <v>2</v>
      </c>
      <c r="H216" s="1">
        <v>0</v>
      </c>
      <c r="I216" s="1" t="s">
        <v>175</v>
      </c>
      <c r="J216" s="1" t="s">
        <v>176</v>
      </c>
      <c r="K216" s="84">
        <v>0</v>
      </c>
      <c r="L216" s="7" t="s">
        <v>24</v>
      </c>
      <c r="M216" s="1">
        <v>0</v>
      </c>
      <c r="N216" s="116">
        <v>0</v>
      </c>
      <c r="O216" s="37">
        <f>N216/$P$216*100</f>
        <v>0</v>
      </c>
      <c r="P216" s="9">
        <f>SUM(N$216:N$226)</f>
        <v>7.4499999999999997E-2</v>
      </c>
      <c r="Q216" s="7" t="s">
        <v>64</v>
      </c>
      <c r="R216" s="2" t="s">
        <v>23</v>
      </c>
      <c r="S216" s="1" t="s">
        <v>193</v>
      </c>
      <c r="T216" s="3" t="s">
        <v>22</v>
      </c>
      <c r="U216" s="1" t="s">
        <v>255</v>
      </c>
      <c r="V216" s="120">
        <v>20150130</v>
      </c>
      <c r="W216" s="1" t="s">
        <v>256</v>
      </c>
      <c r="X216" s="120">
        <v>20150130</v>
      </c>
    </row>
    <row r="217" spans="1:24" x14ac:dyDescent="0.2">
      <c r="B217" s="4" t="s">
        <v>189</v>
      </c>
      <c r="C217" s="2" t="s">
        <v>190</v>
      </c>
      <c r="D217" s="2" t="s">
        <v>24</v>
      </c>
      <c r="E217" s="31">
        <v>41909</v>
      </c>
      <c r="F217" s="27" t="s">
        <v>191</v>
      </c>
      <c r="G217" s="1">
        <v>2.5</v>
      </c>
      <c r="H217" s="1">
        <v>0.1</v>
      </c>
      <c r="I217" s="1">
        <v>0</v>
      </c>
      <c r="J217" s="1">
        <v>40</v>
      </c>
      <c r="K217" s="84">
        <v>0</v>
      </c>
      <c r="L217" s="7" t="s">
        <v>24</v>
      </c>
      <c r="M217" s="1">
        <v>0.05</v>
      </c>
      <c r="N217" s="116">
        <v>0</v>
      </c>
      <c r="O217" s="37">
        <f t="shared" ref="O217:O226" si="81">N217/$P$216*100</f>
        <v>0</v>
      </c>
      <c r="P217" s="9">
        <f t="shared" ref="P217:P226" si="82">SUM(N$216:N$226)</f>
        <v>7.4499999999999997E-2</v>
      </c>
      <c r="Q217" s="1" t="s">
        <v>192</v>
      </c>
      <c r="R217" s="2" t="s">
        <v>23</v>
      </c>
      <c r="S217" s="1" t="s">
        <v>194</v>
      </c>
      <c r="T217" s="3" t="s">
        <v>22</v>
      </c>
      <c r="U217" s="1" t="s">
        <v>255</v>
      </c>
      <c r="V217" s="120">
        <v>20150130</v>
      </c>
      <c r="W217" s="1" t="s">
        <v>256</v>
      </c>
      <c r="X217" s="120">
        <v>20150130</v>
      </c>
    </row>
    <row r="218" spans="1:24" x14ac:dyDescent="0.2">
      <c r="B218" s="4" t="s">
        <v>189</v>
      </c>
      <c r="C218" s="2" t="s">
        <v>190</v>
      </c>
      <c r="D218" s="2" t="s">
        <v>24</v>
      </c>
      <c r="E218" s="31">
        <v>41909</v>
      </c>
      <c r="F218" s="27" t="s">
        <v>191</v>
      </c>
      <c r="G218" s="1">
        <v>3</v>
      </c>
      <c r="H218" s="1">
        <v>0.1</v>
      </c>
      <c r="I218" s="1">
        <v>9</v>
      </c>
      <c r="J218" s="1">
        <v>43.94</v>
      </c>
      <c r="K218" s="84">
        <v>0.23</v>
      </c>
      <c r="L218" s="7" t="s">
        <v>24</v>
      </c>
      <c r="M218" s="1">
        <v>0.05</v>
      </c>
      <c r="N218" s="116">
        <v>0.01</v>
      </c>
      <c r="O218" s="37">
        <f t="shared" si="81"/>
        <v>13.422818791946309</v>
      </c>
      <c r="P218" s="9">
        <f t="shared" si="82"/>
        <v>7.4499999999999997E-2</v>
      </c>
      <c r="Q218" s="1" t="s">
        <v>237</v>
      </c>
      <c r="R218" s="2" t="s">
        <v>23</v>
      </c>
      <c r="S218" s="1" t="s">
        <v>195</v>
      </c>
      <c r="T218" s="3" t="s">
        <v>22</v>
      </c>
      <c r="U218" s="1" t="s">
        <v>255</v>
      </c>
      <c r="V218" s="120">
        <v>20150130</v>
      </c>
      <c r="W218" s="1" t="s">
        <v>256</v>
      </c>
      <c r="X218" s="120">
        <v>20150130</v>
      </c>
    </row>
    <row r="219" spans="1:24" x14ac:dyDescent="0.2">
      <c r="B219" s="4" t="s">
        <v>189</v>
      </c>
      <c r="C219" s="2" t="s">
        <v>190</v>
      </c>
      <c r="D219" s="2" t="s">
        <v>24</v>
      </c>
      <c r="E219" s="31">
        <v>41909</v>
      </c>
      <c r="F219" s="27" t="s">
        <v>191</v>
      </c>
      <c r="G219" s="1">
        <v>3.5</v>
      </c>
      <c r="H219" s="1">
        <v>0.1</v>
      </c>
      <c r="I219" s="1">
        <v>8</v>
      </c>
      <c r="J219" s="1">
        <v>41.84</v>
      </c>
      <c r="K219" s="84">
        <v>0.21</v>
      </c>
      <c r="L219" s="7" t="s">
        <v>24</v>
      </c>
      <c r="M219" s="1">
        <v>0.05</v>
      </c>
      <c r="N219" s="116">
        <v>0.01</v>
      </c>
      <c r="O219" s="37">
        <f t="shared" si="81"/>
        <v>13.422818791946309</v>
      </c>
      <c r="P219" s="9">
        <f t="shared" si="82"/>
        <v>7.4499999999999997E-2</v>
      </c>
      <c r="R219" s="2" t="s">
        <v>23</v>
      </c>
      <c r="S219" s="1" t="s">
        <v>196</v>
      </c>
      <c r="T219" s="3" t="s">
        <v>22</v>
      </c>
      <c r="U219" s="1" t="s">
        <v>255</v>
      </c>
      <c r="V219" s="120">
        <v>20150130</v>
      </c>
      <c r="W219" s="1" t="s">
        <v>256</v>
      </c>
      <c r="X219" s="120">
        <v>20150130</v>
      </c>
    </row>
    <row r="220" spans="1:24" x14ac:dyDescent="0.2">
      <c r="B220" s="4" t="s">
        <v>189</v>
      </c>
      <c r="C220" s="2" t="s">
        <v>190</v>
      </c>
      <c r="D220" s="2" t="s">
        <v>24</v>
      </c>
      <c r="E220" s="31">
        <v>41909</v>
      </c>
      <c r="F220" s="27" t="s">
        <v>191</v>
      </c>
      <c r="G220" s="1">
        <v>4</v>
      </c>
      <c r="H220" s="1">
        <v>0.1</v>
      </c>
      <c r="I220" s="1">
        <v>7</v>
      </c>
      <c r="J220" s="1">
        <v>43.14</v>
      </c>
      <c r="K220" s="84">
        <v>0.19</v>
      </c>
      <c r="L220" s="7" t="s">
        <v>24</v>
      </c>
      <c r="M220" s="1">
        <v>0.05</v>
      </c>
      <c r="N220" s="116">
        <v>0.01</v>
      </c>
      <c r="O220" s="37">
        <f t="shared" si="81"/>
        <v>13.422818791946309</v>
      </c>
      <c r="P220" s="9">
        <f t="shared" si="82"/>
        <v>7.4499999999999997E-2</v>
      </c>
      <c r="R220" s="2" t="s">
        <v>23</v>
      </c>
      <c r="S220" s="1" t="s">
        <v>197</v>
      </c>
      <c r="T220" s="3" t="s">
        <v>22</v>
      </c>
      <c r="U220" s="1" t="s">
        <v>255</v>
      </c>
      <c r="V220" s="120">
        <v>20150130</v>
      </c>
      <c r="W220" s="1" t="s">
        <v>256</v>
      </c>
      <c r="X220" s="120">
        <v>20150130</v>
      </c>
    </row>
    <row r="221" spans="1:24" x14ac:dyDescent="0.2">
      <c r="B221" s="4" t="s">
        <v>189</v>
      </c>
      <c r="C221" s="2" t="s">
        <v>190</v>
      </c>
      <c r="D221" s="2" t="s">
        <v>24</v>
      </c>
      <c r="E221" s="31">
        <v>41909</v>
      </c>
      <c r="F221" s="27" t="s">
        <v>191</v>
      </c>
      <c r="G221" s="1">
        <v>4.5</v>
      </c>
      <c r="H221" s="1">
        <v>0.1</v>
      </c>
      <c r="I221" s="1">
        <v>7</v>
      </c>
      <c r="J221" s="1">
        <v>45.13</v>
      </c>
      <c r="K221" s="84">
        <v>0.18</v>
      </c>
      <c r="L221" s="7" t="s">
        <v>24</v>
      </c>
      <c r="M221" s="1">
        <v>0.05</v>
      </c>
      <c r="N221" s="116">
        <v>0.01</v>
      </c>
      <c r="O221" s="37">
        <f t="shared" si="81"/>
        <v>13.422818791946309</v>
      </c>
      <c r="P221" s="9">
        <f t="shared" si="82"/>
        <v>7.4499999999999997E-2</v>
      </c>
      <c r="R221" s="2" t="s">
        <v>23</v>
      </c>
      <c r="S221" s="1" t="s">
        <v>198</v>
      </c>
      <c r="T221" s="3" t="s">
        <v>22</v>
      </c>
      <c r="U221" s="1" t="s">
        <v>255</v>
      </c>
      <c r="V221" s="120">
        <v>20150130</v>
      </c>
      <c r="W221" s="1" t="s">
        <v>256</v>
      </c>
      <c r="X221" s="120">
        <v>20150130</v>
      </c>
    </row>
    <row r="222" spans="1:24" x14ac:dyDescent="0.2">
      <c r="B222" s="4" t="s">
        <v>189</v>
      </c>
      <c r="C222" s="2" t="s">
        <v>190</v>
      </c>
      <c r="D222" s="2" t="s">
        <v>24</v>
      </c>
      <c r="E222" s="31">
        <v>41909</v>
      </c>
      <c r="F222" s="27" t="s">
        <v>191</v>
      </c>
      <c r="G222" s="1">
        <v>5</v>
      </c>
      <c r="H222" s="1">
        <v>0.1</v>
      </c>
      <c r="I222" s="1">
        <v>8</v>
      </c>
      <c r="J222" s="1">
        <v>40.68</v>
      </c>
      <c r="K222" s="84">
        <v>0.22</v>
      </c>
      <c r="L222" s="7" t="s">
        <v>24</v>
      </c>
      <c r="M222" s="1">
        <v>0.05</v>
      </c>
      <c r="N222" s="116">
        <v>0.01</v>
      </c>
      <c r="O222" s="37">
        <f t="shared" si="81"/>
        <v>13.422818791946309</v>
      </c>
      <c r="P222" s="9">
        <f t="shared" si="82"/>
        <v>7.4499999999999997E-2</v>
      </c>
      <c r="R222" s="2" t="s">
        <v>23</v>
      </c>
      <c r="S222" s="1" t="s">
        <v>199</v>
      </c>
      <c r="T222" s="3" t="s">
        <v>22</v>
      </c>
      <c r="U222" s="1" t="s">
        <v>255</v>
      </c>
      <c r="V222" s="120">
        <v>20150130</v>
      </c>
      <c r="W222" s="1" t="s">
        <v>256</v>
      </c>
      <c r="X222" s="120">
        <v>20150130</v>
      </c>
    </row>
    <row r="223" spans="1:24" x14ac:dyDescent="0.2">
      <c r="B223" s="4" t="s">
        <v>189</v>
      </c>
      <c r="C223" s="2" t="s">
        <v>190</v>
      </c>
      <c r="D223" s="2" t="s">
        <v>24</v>
      </c>
      <c r="E223" s="31">
        <v>41909</v>
      </c>
      <c r="F223" s="27" t="s">
        <v>191</v>
      </c>
      <c r="G223" s="1">
        <v>5.5</v>
      </c>
      <c r="H223" s="1">
        <v>0.1</v>
      </c>
      <c r="I223" s="1">
        <v>11</v>
      </c>
      <c r="J223" s="1">
        <v>42.36</v>
      </c>
      <c r="K223" s="84">
        <v>0.28000000000000003</v>
      </c>
      <c r="L223" s="7" t="s">
        <v>24</v>
      </c>
      <c r="M223" s="1">
        <v>0.05</v>
      </c>
      <c r="N223" s="116">
        <v>0.01</v>
      </c>
      <c r="O223" s="37">
        <f t="shared" si="81"/>
        <v>13.422818791946309</v>
      </c>
      <c r="P223" s="9">
        <f t="shared" si="82"/>
        <v>7.4499999999999997E-2</v>
      </c>
      <c r="R223" s="2" t="s">
        <v>23</v>
      </c>
      <c r="S223" s="1" t="s">
        <v>200</v>
      </c>
      <c r="T223" s="3" t="s">
        <v>22</v>
      </c>
      <c r="U223" s="1" t="s">
        <v>255</v>
      </c>
      <c r="V223" s="120">
        <v>20150130</v>
      </c>
      <c r="W223" s="1" t="s">
        <v>256</v>
      </c>
      <c r="X223" s="120">
        <v>20150130</v>
      </c>
    </row>
    <row r="224" spans="1:24" ht="51" x14ac:dyDescent="0.2">
      <c r="B224" s="4" t="s">
        <v>189</v>
      </c>
      <c r="C224" s="2" t="s">
        <v>190</v>
      </c>
      <c r="D224" s="2" t="s">
        <v>24</v>
      </c>
      <c r="E224" s="31">
        <v>41909</v>
      </c>
      <c r="F224" s="27" t="s">
        <v>191</v>
      </c>
      <c r="G224" s="1">
        <v>6</v>
      </c>
      <c r="H224" s="1">
        <v>0.1</v>
      </c>
      <c r="I224" s="1">
        <v>3</v>
      </c>
      <c r="J224" s="1">
        <v>48.13</v>
      </c>
      <c r="K224" s="84">
        <v>0.09</v>
      </c>
      <c r="L224" s="7" t="s">
        <v>24</v>
      </c>
      <c r="M224" s="1">
        <v>0.05</v>
      </c>
      <c r="N224" s="116">
        <f>K224*M224</f>
        <v>4.4999999999999997E-3</v>
      </c>
      <c r="O224" s="37">
        <f t="shared" si="81"/>
        <v>6.0402684563758386</v>
      </c>
      <c r="P224" s="9">
        <f t="shared" si="82"/>
        <v>7.4499999999999997E-2</v>
      </c>
      <c r="Q224" s="117" t="s">
        <v>261</v>
      </c>
      <c r="R224" s="2" t="s">
        <v>23</v>
      </c>
      <c r="S224" s="1" t="s">
        <v>201</v>
      </c>
      <c r="T224" s="3" t="s">
        <v>22</v>
      </c>
      <c r="U224" s="1" t="s">
        <v>255</v>
      </c>
      <c r="V224" s="120">
        <v>20150130</v>
      </c>
      <c r="W224" s="1" t="s">
        <v>256</v>
      </c>
      <c r="X224" s="120">
        <v>20150130</v>
      </c>
    </row>
    <row r="225" spans="2:24" x14ac:dyDescent="0.2">
      <c r="B225" s="4" t="s">
        <v>189</v>
      </c>
      <c r="C225" s="2" t="s">
        <v>190</v>
      </c>
      <c r="D225" s="2" t="s">
        <v>24</v>
      </c>
      <c r="E225" s="31">
        <v>41909</v>
      </c>
      <c r="F225" s="27" t="s">
        <v>191</v>
      </c>
      <c r="G225" s="1">
        <v>6.5</v>
      </c>
      <c r="H225" s="1">
        <v>0.1</v>
      </c>
      <c r="I225" s="1">
        <v>9</v>
      </c>
      <c r="J225" s="1">
        <v>43.15</v>
      </c>
      <c r="K225" s="84">
        <v>0.23</v>
      </c>
      <c r="L225" s="7" t="s">
        <v>24</v>
      </c>
      <c r="M225" s="1">
        <v>0.05</v>
      </c>
      <c r="N225" s="116">
        <v>0.01</v>
      </c>
      <c r="O225" s="37">
        <f t="shared" si="81"/>
        <v>13.422818791946309</v>
      </c>
      <c r="P225" s="9">
        <f t="shared" si="82"/>
        <v>7.4499999999999997E-2</v>
      </c>
      <c r="Q225" s="1" t="s">
        <v>187</v>
      </c>
      <c r="R225" s="2" t="s">
        <v>23</v>
      </c>
      <c r="S225" s="1" t="s">
        <v>202</v>
      </c>
      <c r="T225" s="3" t="s">
        <v>22</v>
      </c>
      <c r="U225" s="1" t="s">
        <v>255</v>
      </c>
      <c r="V225" s="120">
        <v>20150130</v>
      </c>
      <c r="W225" s="1" t="s">
        <v>256</v>
      </c>
      <c r="X225" s="120">
        <v>20150130</v>
      </c>
    </row>
    <row r="226" spans="2:24" x14ac:dyDescent="0.2">
      <c r="B226" s="4" t="s">
        <v>189</v>
      </c>
      <c r="C226" s="2" t="s">
        <v>190</v>
      </c>
      <c r="D226" s="2" t="s">
        <v>24</v>
      </c>
      <c r="E226" s="31">
        <v>41909</v>
      </c>
      <c r="F226" s="27" t="s">
        <v>191</v>
      </c>
      <c r="G226" s="1">
        <v>7</v>
      </c>
      <c r="H226" s="1">
        <v>0</v>
      </c>
      <c r="I226" s="1" t="s">
        <v>175</v>
      </c>
      <c r="J226" s="1" t="s">
        <v>176</v>
      </c>
      <c r="K226" s="84">
        <v>0</v>
      </c>
      <c r="L226" s="7" t="s">
        <v>24</v>
      </c>
      <c r="M226" s="1">
        <v>0</v>
      </c>
      <c r="N226" s="116">
        <v>0</v>
      </c>
      <c r="O226" s="37">
        <f t="shared" si="81"/>
        <v>0</v>
      </c>
      <c r="P226" s="9">
        <f t="shared" si="82"/>
        <v>7.4499999999999997E-2</v>
      </c>
      <c r="Q226" s="7" t="s">
        <v>65</v>
      </c>
      <c r="R226" s="2" t="s">
        <v>23</v>
      </c>
      <c r="S226" s="1" t="s">
        <v>203</v>
      </c>
      <c r="T226" s="3" t="s">
        <v>22</v>
      </c>
      <c r="U226" s="1" t="s">
        <v>255</v>
      </c>
      <c r="V226" s="120">
        <v>20150130</v>
      </c>
      <c r="W226" s="1" t="s">
        <v>256</v>
      </c>
      <c r="X226" s="120">
        <v>20150130</v>
      </c>
    </row>
    <row r="227" spans="2:24" x14ac:dyDescent="0.2">
      <c r="K227" s="84"/>
    </row>
    <row r="228" spans="2:24" x14ac:dyDescent="0.2">
      <c r="K228" s="84"/>
    </row>
    <row r="229" spans="2:24" x14ac:dyDescent="0.2">
      <c r="K229" s="84"/>
    </row>
    <row r="230" spans="2:24" x14ac:dyDescent="0.2">
      <c r="K230" s="84"/>
    </row>
    <row r="231" spans="2:24" x14ac:dyDescent="0.2">
      <c r="K231" s="84"/>
    </row>
    <row r="232" spans="2:24" x14ac:dyDescent="0.2">
      <c r="K232" s="84"/>
    </row>
    <row r="233" spans="2:24" x14ac:dyDescent="0.2">
      <c r="K233" s="84"/>
    </row>
    <row r="234" spans="2:24" x14ac:dyDescent="0.2">
      <c r="K234" s="84"/>
    </row>
    <row r="235" spans="2:24" x14ac:dyDescent="0.2">
      <c r="K235" s="84"/>
    </row>
    <row r="236" spans="2:24" x14ac:dyDescent="0.2">
      <c r="K236" s="84"/>
    </row>
    <row r="237" spans="2:24" x14ac:dyDescent="0.2">
      <c r="K237" s="84"/>
    </row>
    <row r="238" spans="2:24" x14ac:dyDescent="0.2">
      <c r="K238" s="84"/>
    </row>
    <row r="239" spans="2:24" x14ac:dyDescent="0.2">
      <c r="K239" s="84"/>
    </row>
    <row r="240" spans="2:24" x14ac:dyDescent="0.2">
      <c r="K240" s="84"/>
    </row>
    <row r="241" spans="11:11" x14ac:dyDescent="0.2">
      <c r="K241" s="84"/>
    </row>
    <row r="242" spans="11:11" x14ac:dyDescent="0.2">
      <c r="K242" s="84"/>
    </row>
    <row r="243" spans="11:11" x14ac:dyDescent="0.2">
      <c r="K243" s="84"/>
    </row>
    <row r="244" spans="11:11" x14ac:dyDescent="0.2">
      <c r="K244" s="84"/>
    </row>
    <row r="245" spans="11:11" x14ac:dyDescent="0.2">
      <c r="K245" s="84"/>
    </row>
    <row r="246" spans="11:11" x14ac:dyDescent="0.2">
      <c r="K246" s="84"/>
    </row>
    <row r="247" spans="11:11" x14ac:dyDescent="0.2">
      <c r="K247" s="84"/>
    </row>
    <row r="248" spans="11:11" x14ac:dyDescent="0.2">
      <c r="K248" s="84"/>
    </row>
    <row r="249" spans="11:11" x14ac:dyDescent="0.2">
      <c r="K249" s="84"/>
    </row>
    <row r="250" spans="11:11" x14ac:dyDescent="0.2">
      <c r="K250" s="84"/>
    </row>
    <row r="251" spans="11:11" x14ac:dyDescent="0.2">
      <c r="K251" s="84"/>
    </row>
    <row r="252" spans="11:11" x14ac:dyDescent="0.2">
      <c r="K252" s="84"/>
    </row>
    <row r="253" spans="11:11" x14ac:dyDescent="0.2">
      <c r="K253" s="84"/>
    </row>
    <row r="254" spans="11:11" x14ac:dyDescent="0.2">
      <c r="K254" s="84"/>
    </row>
    <row r="255" spans="11:11" x14ac:dyDescent="0.2">
      <c r="K255" s="84"/>
    </row>
    <row r="256" spans="11:11" x14ac:dyDescent="0.2">
      <c r="K256" s="84"/>
    </row>
    <row r="257" spans="11:11" x14ac:dyDescent="0.2">
      <c r="K257" s="84"/>
    </row>
    <row r="258" spans="11:11" x14ac:dyDescent="0.2">
      <c r="K258" s="84"/>
    </row>
    <row r="259" spans="11:11" x14ac:dyDescent="0.2">
      <c r="K259" s="84"/>
    </row>
    <row r="260" spans="11:11" x14ac:dyDescent="0.2">
      <c r="K260" s="84"/>
    </row>
    <row r="261" spans="11:11" x14ac:dyDescent="0.2">
      <c r="K261" s="84"/>
    </row>
    <row r="262" spans="11:11" x14ac:dyDescent="0.2">
      <c r="K262" s="84"/>
    </row>
    <row r="263" spans="11:11" x14ac:dyDescent="0.2">
      <c r="K263" s="84"/>
    </row>
    <row r="264" spans="11:11" x14ac:dyDescent="0.2">
      <c r="K264" s="84"/>
    </row>
    <row r="265" spans="11:11" x14ac:dyDescent="0.2">
      <c r="K265" s="84"/>
    </row>
    <row r="266" spans="11:11" x14ac:dyDescent="0.2">
      <c r="K266" s="84"/>
    </row>
    <row r="267" spans="11:11" x14ac:dyDescent="0.2">
      <c r="K267" s="84"/>
    </row>
    <row r="268" spans="11:11" x14ac:dyDescent="0.2">
      <c r="K268" s="84"/>
    </row>
    <row r="269" spans="11:11" x14ac:dyDescent="0.2">
      <c r="K269" s="84"/>
    </row>
    <row r="270" spans="11:11" x14ac:dyDescent="0.2">
      <c r="K270" s="84"/>
    </row>
    <row r="271" spans="11:11" x14ac:dyDescent="0.2">
      <c r="K271" s="84"/>
    </row>
    <row r="272" spans="11:11" x14ac:dyDescent="0.2">
      <c r="K272" s="84"/>
    </row>
    <row r="273" spans="11:11" x14ac:dyDescent="0.2">
      <c r="K273" s="84"/>
    </row>
    <row r="274" spans="11:11" x14ac:dyDescent="0.2">
      <c r="K274" s="84"/>
    </row>
    <row r="275" spans="11:11" x14ac:dyDescent="0.2">
      <c r="K275" s="84"/>
    </row>
    <row r="276" spans="11:11" x14ac:dyDescent="0.2">
      <c r="K276" s="84"/>
    </row>
    <row r="277" spans="11:11" x14ac:dyDescent="0.2">
      <c r="K277" s="84"/>
    </row>
    <row r="278" spans="11:11" x14ac:dyDescent="0.2">
      <c r="K278" s="84"/>
    </row>
    <row r="279" spans="11:11" x14ac:dyDescent="0.2">
      <c r="K279" s="84"/>
    </row>
    <row r="280" spans="11:11" x14ac:dyDescent="0.2">
      <c r="K280" s="84"/>
    </row>
    <row r="281" spans="11:11" x14ac:dyDescent="0.2">
      <c r="K281" s="84"/>
    </row>
    <row r="282" spans="11:11" x14ac:dyDescent="0.2">
      <c r="K282" s="84"/>
    </row>
    <row r="283" spans="11:11" x14ac:dyDescent="0.2">
      <c r="K283" s="84"/>
    </row>
    <row r="284" spans="11:11" x14ac:dyDescent="0.2">
      <c r="K284" s="84"/>
    </row>
    <row r="285" spans="11:11" x14ac:dyDescent="0.2">
      <c r="K285" s="84"/>
    </row>
    <row r="286" spans="11:11" x14ac:dyDescent="0.2">
      <c r="K286" s="84"/>
    </row>
    <row r="287" spans="11:11" x14ac:dyDescent="0.2">
      <c r="K287" s="84"/>
    </row>
    <row r="288" spans="11:11" x14ac:dyDescent="0.2">
      <c r="K288" s="84"/>
    </row>
    <row r="289" spans="11:11" x14ac:dyDescent="0.2">
      <c r="K289" s="84"/>
    </row>
    <row r="290" spans="11:11" x14ac:dyDescent="0.2">
      <c r="K290" s="84"/>
    </row>
    <row r="291" spans="11:11" x14ac:dyDescent="0.2">
      <c r="K291" s="84"/>
    </row>
    <row r="292" spans="11:11" x14ac:dyDescent="0.2">
      <c r="K292" s="84"/>
    </row>
    <row r="293" spans="11:11" x14ac:dyDescent="0.2">
      <c r="K293" s="84"/>
    </row>
    <row r="294" spans="11:11" x14ac:dyDescent="0.2">
      <c r="K294" s="84"/>
    </row>
    <row r="295" spans="11:11" x14ac:dyDescent="0.2">
      <c r="K295" s="84"/>
    </row>
    <row r="296" spans="11:11" x14ac:dyDescent="0.2">
      <c r="K296" s="84"/>
    </row>
    <row r="297" spans="11:11" x14ac:dyDescent="0.2">
      <c r="K297" s="84"/>
    </row>
    <row r="298" spans="11:11" x14ac:dyDescent="0.2">
      <c r="K298" s="84"/>
    </row>
    <row r="299" spans="11:11" x14ac:dyDescent="0.2">
      <c r="K299" s="84"/>
    </row>
    <row r="300" spans="11:11" x14ac:dyDescent="0.2">
      <c r="K300" s="84"/>
    </row>
    <row r="301" spans="11:11" x14ac:dyDescent="0.2">
      <c r="K301" s="84"/>
    </row>
    <row r="302" spans="11:11" x14ac:dyDescent="0.2">
      <c r="K302" s="84"/>
    </row>
    <row r="303" spans="11:11" x14ac:dyDescent="0.2">
      <c r="K303" s="84"/>
    </row>
    <row r="304" spans="11:11" x14ac:dyDescent="0.2">
      <c r="K304" s="84"/>
    </row>
    <row r="305" spans="11:11" x14ac:dyDescent="0.2">
      <c r="K305" s="84"/>
    </row>
    <row r="306" spans="11:11" x14ac:dyDescent="0.2">
      <c r="K306" s="84"/>
    </row>
    <row r="307" spans="11:11" x14ac:dyDescent="0.2">
      <c r="K307" s="84"/>
    </row>
    <row r="308" spans="11:11" x14ac:dyDescent="0.2">
      <c r="K308" s="84"/>
    </row>
    <row r="309" spans="11:11" x14ac:dyDescent="0.2">
      <c r="K309" s="84"/>
    </row>
    <row r="310" spans="11:11" x14ac:dyDescent="0.2">
      <c r="K310" s="84"/>
    </row>
    <row r="311" spans="11:11" x14ac:dyDescent="0.2">
      <c r="K311" s="84"/>
    </row>
    <row r="312" spans="11:11" x14ac:dyDescent="0.2">
      <c r="K312" s="84"/>
    </row>
    <row r="313" spans="11:11" x14ac:dyDescent="0.2">
      <c r="K313" s="84"/>
    </row>
    <row r="314" spans="11:11" x14ac:dyDescent="0.2">
      <c r="K314" s="84"/>
    </row>
    <row r="315" spans="11:11" x14ac:dyDescent="0.2">
      <c r="K315" s="84"/>
    </row>
    <row r="316" spans="11:11" x14ac:dyDescent="0.2">
      <c r="K316" s="84"/>
    </row>
    <row r="317" spans="11:11" x14ac:dyDescent="0.2">
      <c r="K317" s="84"/>
    </row>
    <row r="318" spans="11:11" x14ac:dyDescent="0.2">
      <c r="K318" s="84"/>
    </row>
    <row r="319" spans="11:11" x14ac:dyDescent="0.2">
      <c r="K319" s="84"/>
    </row>
    <row r="320" spans="11:11" x14ac:dyDescent="0.2">
      <c r="K320" s="84"/>
    </row>
    <row r="321" spans="11:11" x14ac:dyDescent="0.2">
      <c r="K321" s="84"/>
    </row>
    <row r="322" spans="11:11" x14ac:dyDescent="0.2">
      <c r="K322" s="84"/>
    </row>
    <row r="323" spans="11:11" x14ac:dyDescent="0.2">
      <c r="K323" s="84"/>
    </row>
    <row r="324" spans="11:11" x14ac:dyDescent="0.2">
      <c r="K324" s="84"/>
    </row>
    <row r="325" spans="11:11" x14ac:dyDescent="0.2">
      <c r="K325" s="84"/>
    </row>
    <row r="326" spans="11:11" x14ac:dyDescent="0.2">
      <c r="K326" s="84"/>
    </row>
    <row r="327" spans="11:11" x14ac:dyDescent="0.2">
      <c r="K327" s="84"/>
    </row>
    <row r="328" spans="11:11" x14ac:dyDescent="0.2">
      <c r="K328" s="84"/>
    </row>
    <row r="329" spans="11:11" x14ac:dyDescent="0.2">
      <c r="K329" s="84"/>
    </row>
    <row r="330" spans="11:11" x14ac:dyDescent="0.2">
      <c r="K330" s="84"/>
    </row>
    <row r="331" spans="11:11" x14ac:dyDescent="0.2">
      <c r="K331" s="84"/>
    </row>
    <row r="332" spans="11:11" x14ac:dyDescent="0.2">
      <c r="K332" s="84"/>
    </row>
    <row r="333" spans="11:11" x14ac:dyDescent="0.2">
      <c r="K333" s="84"/>
    </row>
    <row r="334" spans="11:11" x14ac:dyDescent="0.2">
      <c r="K334" s="84"/>
    </row>
    <row r="335" spans="11:11" x14ac:dyDescent="0.2">
      <c r="K335" s="84"/>
    </row>
    <row r="336" spans="11:11" x14ac:dyDescent="0.2">
      <c r="K336" s="84"/>
    </row>
    <row r="337" spans="11:11" x14ac:dyDescent="0.2">
      <c r="K337" s="84"/>
    </row>
    <row r="338" spans="11:11" x14ac:dyDescent="0.2">
      <c r="K338" s="84"/>
    </row>
    <row r="339" spans="11:11" x14ac:dyDescent="0.2">
      <c r="K339" s="84"/>
    </row>
    <row r="340" spans="11:11" x14ac:dyDescent="0.2">
      <c r="K340" s="84"/>
    </row>
    <row r="341" spans="11:11" x14ac:dyDescent="0.2">
      <c r="K341" s="84"/>
    </row>
    <row r="342" spans="11:11" x14ac:dyDescent="0.2">
      <c r="K342" s="84"/>
    </row>
    <row r="343" spans="11:11" x14ac:dyDescent="0.2">
      <c r="K343" s="84"/>
    </row>
    <row r="344" spans="11:11" x14ac:dyDescent="0.2">
      <c r="K344" s="84"/>
    </row>
    <row r="345" spans="11:11" x14ac:dyDescent="0.2">
      <c r="K345" s="84"/>
    </row>
    <row r="346" spans="11:11" x14ac:dyDescent="0.2">
      <c r="K346" s="84"/>
    </row>
    <row r="347" spans="11:11" x14ac:dyDescent="0.2">
      <c r="K347" s="84"/>
    </row>
    <row r="348" spans="11:11" x14ac:dyDescent="0.2">
      <c r="K348" s="84"/>
    </row>
    <row r="349" spans="11:11" x14ac:dyDescent="0.2">
      <c r="K349" s="84"/>
    </row>
    <row r="350" spans="11:11" x14ac:dyDescent="0.2">
      <c r="K350" s="84"/>
    </row>
    <row r="351" spans="11:11" x14ac:dyDescent="0.2">
      <c r="K351" s="84"/>
    </row>
    <row r="352" spans="11:11" x14ac:dyDescent="0.2">
      <c r="K352" s="84"/>
    </row>
    <row r="353" spans="11:11" x14ac:dyDescent="0.2">
      <c r="K353" s="84"/>
    </row>
    <row r="354" spans="11:11" x14ac:dyDescent="0.2">
      <c r="K354" s="84"/>
    </row>
    <row r="355" spans="11:11" x14ac:dyDescent="0.2">
      <c r="K355" s="84"/>
    </row>
    <row r="356" spans="11:11" x14ac:dyDescent="0.2">
      <c r="K356" s="84"/>
    </row>
    <row r="357" spans="11:11" x14ac:dyDescent="0.2">
      <c r="K357" s="84"/>
    </row>
    <row r="358" spans="11:11" x14ac:dyDescent="0.2">
      <c r="K358" s="84"/>
    </row>
    <row r="359" spans="11:11" x14ac:dyDescent="0.2">
      <c r="K359" s="84"/>
    </row>
    <row r="360" spans="11:11" x14ac:dyDescent="0.2">
      <c r="K360" s="84"/>
    </row>
    <row r="361" spans="11:11" x14ac:dyDescent="0.2">
      <c r="K361" s="84"/>
    </row>
    <row r="362" spans="11:11" x14ac:dyDescent="0.2">
      <c r="K362" s="84"/>
    </row>
    <row r="363" spans="11:11" x14ac:dyDescent="0.2">
      <c r="K363" s="84"/>
    </row>
    <row r="364" spans="11:11" x14ac:dyDescent="0.2">
      <c r="K364" s="84"/>
    </row>
    <row r="365" spans="11:11" x14ac:dyDescent="0.2">
      <c r="K365" s="84"/>
    </row>
    <row r="366" spans="11:11" x14ac:dyDescent="0.2">
      <c r="K366" s="84"/>
    </row>
    <row r="367" spans="11:11" x14ac:dyDescent="0.2">
      <c r="K367" s="84"/>
    </row>
    <row r="368" spans="11:11" x14ac:dyDescent="0.2">
      <c r="K368" s="84"/>
    </row>
    <row r="369" spans="11:11" x14ac:dyDescent="0.2">
      <c r="K369" s="84"/>
    </row>
    <row r="370" spans="11:11" x14ac:dyDescent="0.2">
      <c r="K370" s="84"/>
    </row>
    <row r="371" spans="11:11" x14ac:dyDescent="0.2">
      <c r="K371" s="84"/>
    </row>
    <row r="372" spans="11:11" x14ac:dyDescent="0.2">
      <c r="K372" s="84"/>
    </row>
    <row r="373" spans="11:11" x14ac:dyDescent="0.2">
      <c r="K373" s="84"/>
    </row>
    <row r="374" spans="11:11" x14ac:dyDescent="0.2">
      <c r="K374" s="84"/>
    </row>
    <row r="375" spans="11:11" x14ac:dyDescent="0.2">
      <c r="K375" s="84"/>
    </row>
    <row r="376" spans="11:11" x14ac:dyDescent="0.2">
      <c r="K376" s="84"/>
    </row>
    <row r="377" spans="11:11" x14ac:dyDescent="0.2">
      <c r="K377" s="84"/>
    </row>
    <row r="378" spans="11:11" x14ac:dyDescent="0.2">
      <c r="K378" s="84"/>
    </row>
    <row r="379" spans="11:11" x14ac:dyDescent="0.2">
      <c r="K379" s="84"/>
    </row>
    <row r="380" spans="11:11" x14ac:dyDescent="0.2">
      <c r="K380" s="84"/>
    </row>
    <row r="381" spans="11:11" x14ac:dyDescent="0.2">
      <c r="K381" s="84"/>
    </row>
    <row r="382" spans="11:11" x14ac:dyDescent="0.2">
      <c r="K382" s="84"/>
    </row>
    <row r="383" spans="11:11" x14ac:dyDescent="0.2">
      <c r="K383" s="84"/>
    </row>
    <row r="384" spans="11:11" x14ac:dyDescent="0.2">
      <c r="K384" s="84"/>
    </row>
    <row r="385" spans="11:11" x14ac:dyDescent="0.2">
      <c r="K385" s="84"/>
    </row>
    <row r="386" spans="11:11" x14ac:dyDescent="0.2">
      <c r="K386" s="84"/>
    </row>
    <row r="387" spans="11:11" x14ac:dyDescent="0.2">
      <c r="K387" s="84"/>
    </row>
    <row r="388" spans="11:11" x14ac:dyDescent="0.2">
      <c r="K388" s="84"/>
    </row>
    <row r="389" spans="11:11" x14ac:dyDescent="0.2">
      <c r="K389" s="84"/>
    </row>
    <row r="390" spans="11:11" x14ac:dyDescent="0.2">
      <c r="K390" s="84"/>
    </row>
    <row r="391" spans="11:11" x14ac:dyDescent="0.2">
      <c r="K391" s="84"/>
    </row>
    <row r="392" spans="11:11" x14ac:dyDescent="0.2">
      <c r="K392" s="84"/>
    </row>
    <row r="393" spans="11:11" x14ac:dyDescent="0.2">
      <c r="K393" s="84"/>
    </row>
    <row r="394" spans="11:11" x14ac:dyDescent="0.2">
      <c r="K394" s="84"/>
    </row>
    <row r="395" spans="11:11" x14ac:dyDescent="0.2">
      <c r="K395" s="84"/>
    </row>
    <row r="396" spans="11:11" x14ac:dyDescent="0.2">
      <c r="K396" s="84"/>
    </row>
    <row r="397" spans="11:11" x14ac:dyDescent="0.2">
      <c r="K397" s="84"/>
    </row>
    <row r="398" spans="11:11" x14ac:dyDescent="0.2">
      <c r="K398" s="84"/>
    </row>
    <row r="399" spans="11:11" x14ac:dyDescent="0.2">
      <c r="K399" s="84"/>
    </row>
    <row r="400" spans="11:11" x14ac:dyDescent="0.2">
      <c r="K400" s="84"/>
    </row>
    <row r="401" spans="11:11" x14ac:dyDescent="0.2">
      <c r="K401" s="84"/>
    </row>
    <row r="402" spans="11:11" x14ac:dyDescent="0.2">
      <c r="K402" s="84"/>
    </row>
    <row r="403" spans="11:11" x14ac:dyDescent="0.2">
      <c r="K403" s="84"/>
    </row>
    <row r="404" spans="11:11" x14ac:dyDescent="0.2">
      <c r="K404" s="84"/>
    </row>
    <row r="405" spans="11:11" x14ac:dyDescent="0.2">
      <c r="K405" s="84"/>
    </row>
    <row r="406" spans="11:11" x14ac:dyDescent="0.2">
      <c r="K406" s="84"/>
    </row>
    <row r="407" spans="11:11" x14ac:dyDescent="0.2">
      <c r="K407" s="84"/>
    </row>
    <row r="408" spans="11:11" x14ac:dyDescent="0.2">
      <c r="K408" s="84"/>
    </row>
    <row r="409" spans="11:11" x14ac:dyDescent="0.2">
      <c r="K409" s="84"/>
    </row>
    <row r="410" spans="11:11" x14ac:dyDescent="0.2">
      <c r="K410" s="84"/>
    </row>
    <row r="411" spans="11:11" x14ac:dyDescent="0.2">
      <c r="K411" s="84"/>
    </row>
    <row r="412" spans="11:11" x14ac:dyDescent="0.2">
      <c r="K412" s="84"/>
    </row>
    <row r="413" spans="11:11" x14ac:dyDescent="0.2">
      <c r="K413" s="84"/>
    </row>
    <row r="414" spans="11:11" x14ac:dyDescent="0.2">
      <c r="K414" s="84"/>
    </row>
    <row r="415" spans="11:11" x14ac:dyDescent="0.2">
      <c r="K415" s="84"/>
    </row>
    <row r="416" spans="11:11" x14ac:dyDescent="0.2">
      <c r="K416" s="84"/>
    </row>
    <row r="417" spans="11:11" x14ac:dyDescent="0.2">
      <c r="K417" s="84"/>
    </row>
    <row r="418" spans="11:11" x14ac:dyDescent="0.2">
      <c r="K418" s="84"/>
    </row>
    <row r="419" spans="11:11" x14ac:dyDescent="0.2">
      <c r="K419" s="84"/>
    </row>
    <row r="420" spans="11:11" x14ac:dyDescent="0.2">
      <c r="K420" s="84"/>
    </row>
    <row r="421" spans="11:11" x14ac:dyDescent="0.2">
      <c r="K421" s="84"/>
    </row>
    <row r="422" spans="11:11" x14ac:dyDescent="0.2">
      <c r="K422" s="84"/>
    </row>
    <row r="423" spans="11:11" x14ac:dyDescent="0.2">
      <c r="K423" s="84"/>
    </row>
    <row r="424" spans="11:11" x14ac:dyDescent="0.2">
      <c r="K424" s="84"/>
    </row>
    <row r="425" spans="11:11" x14ac:dyDescent="0.2">
      <c r="K425" s="84"/>
    </row>
    <row r="426" spans="11:11" x14ac:dyDescent="0.2">
      <c r="K426" s="84"/>
    </row>
    <row r="427" spans="11:11" x14ac:dyDescent="0.2">
      <c r="K427" s="84"/>
    </row>
    <row r="428" spans="11:11" x14ac:dyDescent="0.2">
      <c r="K428" s="84"/>
    </row>
    <row r="429" spans="11:11" x14ac:dyDescent="0.2">
      <c r="K429" s="84"/>
    </row>
    <row r="430" spans="11:11" x14ac:dyDescent="0.2">
      <c r="K430" s="84"/>
    </row>
    <row r="431" spans="11:11" x14ac:dyDescent="0.2">
      <c r="K431" s="84"/>
    </row>
    <row r="432" spans="11:11" x14ac:dyDescent="0.2">
      <c r="K432" s="84"/>
    </row>
    <row r="433" spans="11:11" x14ac:dyDescent="0.2">
      <c r="K433" s="84"/>
    </row>
    <row r="434" spans="11:11" x14ac:dyDescent="0.2">
      <c r="K434" s="84"/>
    </row>
    <row r="435" spans="11:11" x14ac:dyDescent="0.2">
      <c r="K435" s="84"/>
    </row>
    <row r="436" spans="11:11" x14ac:dyDescent="0.2">
      <c r="K436" s="84"/>
    </row>
    <row r="437" spans="11:11" x14ac:dyDescent="0.2">
      <c r="K437" s="84"/>
    </row>
    <row r="438" spans="11:11" x14ac:dyDescent="0.2">
      <c r="K438" s="84"/>
    </row>
    <row r="439" spans="11:11" x14ac:dyDescent="0.2">
      <c r="K439" s="84"/>
    </row>
    <row r="440" spans="11:11" x14ac:dyDescent="0.2">
      <c r="K440" s="84"/>
    </row>
    <row r="441" spans="11:11" x14ac:dyDescent="0.2">
      <c r="K441" s="84"/>
    </row>
    <row r="442" spans="11:11" x14ac:dyDescent="0.2">
      <c r="K442" s="84"/>
    </row>
    <row r="443" spans="11:11" x14ac:dyDescent="0.2">
      <c r="K443" s="84"/>
    </row>
    <row r="444" spans="11:11" x14ac:dyDescent="0.2">
      <c r="K444" s="84"/>
    </row>
    <row r="445" spans="11:11" x14ac:dyDescent="0.2">
      <c r="K445" s="84"/>
    </row>
    <row r="446" spans="11:11" x14ac:dyDescent="0.2">
      <c r="K446" s="84"/>
    </row>
    <row r="447" spans="11:11" x14ac:dyDescent="0.2">
      <c r="K447" s="84"/>
    </row>
    <row r="448" spans="11:11" x14ac:dyDescent="0.2">
      <c r="K448" s="84"/>
    </row>
    <row r="449" spans="11:11" x14ac:dyDescent="0.2">
      <c r="K449" s="84"/>
    </row>
    <row r="450" spans="11:11" x14ac:dyDescent="0.2">
      <c r="K450" s="84"/>
    </row>
    <row r="451" spans="11:11" x14ac:dyDescent="0.2">
      <c r="K451" s="84"/>
    </row>
    <row r="452" spans="11:11" x14ac:dyDescent="0.2">
      <c r="K452" s="84"/>
    </row>
    <row r="453" spans="11:11" x14ac:dyDescent="0.2">
      <c r="K453" s="84"/>
    </row>
    <row r="454" spans="11:11" x14ac:dyDescent="0.2">
      <c r="K454" s="84"/>
    </row>
    <row r="455" spans="11:11" x14ac:dyDescent="0.2">
      <c r="K455" s="84"/>
    </row>
    <row r="456" spans="11:11" x14ac:dyDescent="0.2">
      <c r="K456" s="84"/>
    </row>
    <row r="457" spans="11:11" x14ac:dyDescent="0.2">
      <c r="K457" s="84"/>
    </row>
    <row r="458" spans="11:11" x14ac:dyDescent="0.2">
      <c r="K458" s="84"/>
    </row>
    <row r="459" spans="11:11" x14ac:dyDescent="0.2">
      <c r="K459" s="84"/>
    </row>
    <row r="460" spans="11:11" x14ac:dyDescent="0.2">
      <c r="K460" s="84"/>
    </row>
    <row r="461" spans="11:11" x14ac:dyDescent="0.2">
      <c r="K461" s="84"/>
    </row>
    <row r="462" spans="11:11" x14ac:dyDescent="0.2">
      <c r="K462" s="84"/>
    </row>
    <row r="463" spans="11:11" x14ac:dyDescent="0.2">
      <c r="K463" s="84"/>
    </row>
    <row r="464" spans="11:11" x14ac:dyDescent="0.2">
      <c r="K464" s="84"/>
    </row>
    <row r="465" spans="11:11" x14ac:dyDescent="0.2">
      <c r="K465" s="84"/>
    </row>
    <row r="466" spans="11:11" x14ac:dyDescent="0.2">
      <c r="K466" s="84"/>
    </row>
    <row r="467" spans="11:11" x14ac:dyDescent="0.2">
      <c r="K467" s="84"/>
    </row>
    <row r="468" spans="11:11" x14ac:dyDescent="0.2">
      <c r="K468" s="84"/>
    </row>
    <row r="469" spans="11:11" x14ac:dyDescent="0.2">
      <c r="K469" s="84"/>
    </row>
    <row r="470" spans="11:11" x14ac:dyDescent="0.2">
      <c r="K470" s="84"/>
    </row>
    <row r="471" spans="11:11" x14ac:dyDescent="0.2">
      <c r="K471" s="84"/>
    </row>
    <row r="472" spans="11:11" x14ac:dyDescent="0.2">
      <c r="K472" s="84"/>
    </row>
    <row r="473" spans="11:11" x14ac:dyDescent="0.2">
      <c r="K473" s="84"/>
    </row>
    <row r="474" spans="11:11" x14ac:dyDescent="0.2">
      <c r="K474" s="84"/>
    </row>
    <row r="475" spans="11:11" x14ac:dyDescent="0.2">
      <c r="K475" s="84"/>
    </row>
    <row r="476" spans="11:11" x14ac:dyDescent="0.2">
      <c r="K476" s="84"/>
    </row>
    <row r="477" spans="11:11" x14ac:dyDescent="0.2">
      <c r="K477" s="84"/>
    </row>
    <row r="478" spans="11:11" x14ac:dyDescent="0.2">
      <c r="K478" s="84"/>
    </row>
    <row r="479" spans="11:11" x14ac:dyDescent="0.2">
      <c r="K479" s="84"/>
    </row>
    <row r="480" spans="11:11" x14ac:dyDescent="0.2">
      <c r="K480" s="84"/>
    </row>
    <row r="481" spans="11:11" x14ac:dyDescent="0.2">
      <c r="K481" s="84"/>
    </row>
    <row r="482" spans="11:11" x14ac:dyDescent="0.2">
      <c r="K482" s="8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zoomScale="85" zoomScaleNormal="85" workbookViewId="0">
      <pane ySplit="1" topLeftCell="A23" activePane="bottomLeft" state="frozen"/>
      <selection pane="bottomLeft" activeCell="L1" sqref="L1"/>
    </sheetView>
  </sheetViews>
  <sheetFormatPr defaultRowHeight="12.75" x14ac:dyDescent="0.2"/>
  <cols>
    <col min="1" max="1" width="9.7109375" style="1" customWidth="1"/>
    <col min="2" max="2" width="18" style="1" customWidth="1"/>
    <col min="3" max="3" width="9.140625" style="1"/>
    <col min="4" max="4" width="10.7109375" style="30" customWidth="1"/>
    <col min="5" max="5" width="9.140625" style="27"/>
    <col min="6" max="6" width="9.140625" style="1"/>
    <col min="7" max="7" width="15.5703125" style="1" customWidth="1"/>
    <col min="8" max="8" width="11.85546875" style="1" customWidth="1"/>
    <col min="9" max="9" width="8.7109375" style="1" customWidth="1"/>
    <col min="10" max="11" width="10.42578125" style="1" customWidth="1"/>
    <col min="12" max="12" width="26.7109375" style="1" customWidth="1"/>
    <col min="13" max="13" width="23.7109375" style="1" customWidth="1"/>
    <col min="14" max="14" width="9.140625" style="1"/>
    <col min="15" max="16384" width="9.140625" style="33"/>
  </cols>
  <sheetData>
    <row r="1" spans="1:21" s="83" customFormat="1" ht="33.75" customHeight="1" x14ac:dyDescent="0.2">
      <c r="A1" s="80" t="s">
        <v>55</v>
      </c>
      <c r="B1" s="81" t="s">
        <v>1</v>
      </c>
      <c r="C1" s="80" t="s">
        <v>220</v>
      </c>
      <c r="D1" s="85" t="s">
        <v>2</v>
      </c>
      <c r="E1" s="82" t="s">
        <v>54</v>
      </c>
      <c r="F1" s="81" t="s">
        <v>53</v>
      </c>
      <c r="G1" s="81" t="s">
        <v>142</v>
      </c>
      <c r="H1" s="81" t="s">
        <v>52</v>
      </c>
      <c r="I1" s="81" t="s">
        <v>146</v>
      </c>
      <c r="J1" s="81" t="s">
        <v>144</v>
      </c>
      <c r="K1" s="81" t="s">
        <v>145</v>
      </c>
      <c r="L1" s="80" t="s">
        <v>217</v>
      </c>
      <c r="M1" s="81" t="s">
        <v>20</v>
      </c>
      <c r="N1" s="80" t="s">
        <v>209</v>
      </c>
      <c r="O1" s="80" t="s">
        <v>211</v>
      </c>
      <c r="P1" s="80" t="s">
        <v>213</v>
      </c>
      <c r="Q1" s="80" t="s">
        <v>215</v>
      </c>
    </row>
    <row r="2" spans="1:21" x14ac:dyDescent="0.2">
      <c r="A2" s="1" t="s">
        <v>5</v>
      </c>
      <c r="B2" s="2" t="s">
        <v>30</v>
      </c>
      <c r="C2" s="4" t="s">
        <v>24</v>
      </c>
      <c r="D2" s="31">
        <v>41905</v>
      </c>
      <c r="E2" s="6">
        <v>1630</v>
      </c>
      <c r="F2" s="1">
        <v>0</v>
      </c>
      <c r="G2" s="1" t="s">
        <v>143</v>
      </c>
      <c r="H2" s="1">
        <v>0</v>
      </c>
      <c r="I2" s="1">
        <v>0</v>
      </c>
      <c r="J2" s="4" t="s">
        <v>19</v>
      </c>
      <c r="K2" s="4" t="s">
        <v>19</v>
      </c>
      <c r="L2" s="1" t="s">
        <v>29</v>
      </c>
      <c r="M2" s="2" t="s">
        <v>22</v>
      </c>
      <c r="N2" s="1" t="s">
        <v>255</v>
      </c>
      <c r="O2" s="1">
        <v>20150130</v>
      </c>
      <c r="P2" s="1" t="s">
        <v>256</v>
      </c>
      <c r="Q2" s="1">
        <v>20150130</v>
      </c>
    </row>
    <row r="3" spans="1:21" x14ac:dyDescent="0.2">
      <c r="A3" s="1" t="s">
        <v>5</v>
      </c>
      <c r="B3" s="2" t="s">
        <v>30</v>
      </c>
      <c r="C3" s="4" t="s">
        <v>24</v>
      </c>
      <c r="D3" s="31">
        <v>41905</v>
      </c>
      <c r="E3" s="6">
        <v>1630</v>
      </c>
      <c r="F3" s="1">
        <v>0</v>
      </c>
      <c r="G3" s="1" t="s">
        <v>143</v>
      </c>
      <c r="H3" s="1">
        <v>1</v>
      </c>
      <c r="I3" s="1">
        <v>1.2</v>
      </c>
      <c r="J3" s="4" t="s">
        <v>19</v>
      </c>
      <c r="K3" s="4" t="s">
        <v>19</v>
      </c>
      <c r="M3" s="2" t="s">
        <v>22</v>
      </c>
      <c r="N3" s="1" t="s">
        <v>255</v>
      </c>
      <c r="O3" s="1">
        <v>20150130</v>
      </c>
      <c r="P3" s="1" t="s">
        <v>256</v>
      </c>
      <c r="Q3" s="1">
        <v>20150130</v>
      </c>
    </row>
    <row r="4" spans="1:21" x14ac:dyDescent="0.2">
      <c r="A4" s="1" t="s">
        <v>5</v>
      </c>
      <c r="B4" s="2" t="s">
        <v>30</v>
      </c>
      <c r="C4" s="4" t="s">
        <v>24</v>
      </c>
      <c r="D4" s="31">
        <v>41905</v>
      </c>
      <c r="E4" s="6">
        <v>1630</v>
      </c>
      <c r="F4" s="1">
        <v>0</v>
      </c>
      <c r="G4" s="1" t="s">
        <v>143</v>
      </c>
      <c r="H4" s="1">
        <v>2</v>
      </c>
      <c r="I4" s="1">
        <v>1.7</v>
      </c>
      <c r="J4" s="4" t="s">
        <v>19</v>
      </c>
      <c r="K4" s="4" t="s">
        <v>19</v>
      </c>
      <c r="M4" s="2" t="s">
        <v>22</v>
      </c>
      <c r="N4" s="1" t="s">
        <v>255</v>
      </c>
      <c r="O4" s="1">
        <v>20150130</v>
      </c>
      <c r="P4" s="1" t="s">
        <v>256</v>
      </c>
      <c r="Q4" s="1">
        <v>20150130</v>
      </c>
    </row>
    <row r="5" spans="1:21" x14ac:dyDescent="0.2">
      <c r="A5" s="1" t="s">
        <v>5</v>
      </c>
      <c r="B5" s="2" t="s">
        <v>30</v>
      </c>
      <c r="C5" s="4" t="s">
        <v>24</v>
      </c>
      <c r="D5" s="31">
        <v>41905</v>
      </c>
      <c r="E5" s="6">
        <v>1630</v>
      </c>
      <c r="F5" s="1">
        <v>0</v>
      </c>
      <c r="G5" s="1" t="s">
        <v>143</v>
      </c>
      <c r="H5" s="1">
        <v>3</v>
      </c>
      <c r="I5" s="1">
        <v>1.4</v>
      </c>
      <c r="J5" s="4" t="s">
        <v>19</v>
      </c>
      <c r="K5" s="4" t="s">
        <v>19</v>
      </c>
      <c r="M5" s="2" t="s">
        <v>22</v>
      </c>
      <c r="N5" s="1" t="s">
        <v>255</v>
      </c>
      <c r="O5" s="1">
        <v>20150130</v>
      </c>
      <c r="P5" s="1" t="s">
        <v>256</v>
      </c>
      <c r="Q5" s="1">
        <v>20150130</v>
      </c>
    </row>
    <row r="6" spans="1:21" x14ac:dyDescent="0.2">
      <c r="A6" s="1" t="s">
        <v>5</v>
      </c>
      <c r="B6" s="2" t="s">
        <v>30</v>
      </c>
      <c r="C6" s="4" t="s">
        <v>24</v>
      </c>
      <c r="D6" s="31">
        <v>41905</v>
      </c>
      <c r="E6" s="6">
        <v>1630</v>
      </c>
      <c r="F6" s="1">
        <v>0</v>
      </c>
      <c r="G6" s="1" t="s">
        <v>143</v>
      </c>
      <c r="H6" s="1">
        <v>4</v>
      </c>
      <c r="I6" s="1">
        <v>1.2</v>
      </c>
      <c r="J6" s="4" t="s">
        <v>19</v>
      </c>
      <c r="K6" s="4" t="s">
        <v>19</v>
      </c>
      <c r="M6" s="2" t="s">
        <v>22</v>
      </c>
      <c r="N6" s="1" t="s">
        <v>255</v>
      </c>
      <c r="O6" s="1">
        <v>20150130</v>
      </c>
      <c r="P6" s="1" t="s">
        <v>256</v>
      </c>
      <c r="Q6" s="1">
        <v>20150130</v>
      </c>
    </row>
    <row r="7" spans="1:21" x14ac:dyDescent="0.2">
      <c r="A7" s="1" t="s">
        <v>5</v>
      </c>
      <c r="B7" s="2" t="s">
        <v>30</v>
      </c>
      <c r="C7" s="4" t="s">
        <v>24</v>
      </c>
      <c r="D7" s="31">
        <v>41905</v>
      </c>
      <c r="E7" s="6">
        <v>1630</v>
      </c>
      <c r="F7" s="1">
        <v>0</v>
      </c>
      <c r="G7" s="1" t="s">
        <v>143</v>
      </c>
      <c r="H7" s="1">
        <v>5</v>
      </c>
      <c r="I7" s="1">
        <v>1.1000000000000001</v>
      </c>
      <c r="J7" s="4" t="s">
        <v>19</v>
      </c>
      <c r="K7" s="4" t="s">
        <v>19</v>
      </c>
      <c r="M7" s="2" t="s">
        <v>22</v>
      </c>
      <c r="N7" s="1" t="s">
        <v>255</v>
      </c>
      <c r="O7" s="1">
        <v>20150130</v>
      </c>
      <c r="P7" s="1" t="s">
        <v>256</v>
      </c>
      <c r="Q7" s="1">
        <v>20150130</v>
      </c>
    </row>
    <row r="8" spans="1:21" x14ac:dyDescent="0.2">
      <c r="A8" s="1" t="s">
        <v>5</v>
      </c>
      <c r="B8" s="2" t="s">
        <v>30</v>
      </c>
      <c r="C8" s="4" t="s">
        <v>24</v>
      </c>
      <c r="D8" s="31">
        <v>41905</v>
      </c>
      <c r="E8" s="6">
        <v>1630</v>
      </c>
      <c r="F8" s="1">
        <v>0</v>
      </c>
      <c r="G8" s="1" t="s">
        <v>143</v>
      </c>
      <c r="H8" s="1">
        <v>6</v>
      </c>
      <c r="I8" s="1">
        <v>0.9</v>
      </c>
      <c r="J8" s="4" t="s">
        <v>19</v>
      </c>
      <c r="K8" s="4" t="s">
        <v>19</v>
      </c>
      <c r="M8" s="2" t="s">
        <v>22</v>
      </c>
      <c r="N8" s="1" t="s">
        <v>255</v>
      </c>
      <c r="O8" s="1">
        <v>20150130</v>
      </c>
      <c r="P8" s="1" t="s">
        <v>256</v>
      </c>
      <c r="Q8" s="1">
        <v>20150130</v>
      </c>
    </row>
    <row r="9" spans="1:21" x14ac:dyDescent="0.2">
      <c r="A9" s="1" t="s">
        <v>5</v>
      </c>
      <c r="B9" s="2" t="s">
        <v>30</v>
      </c>
      <c r="C9" s="4" t="s">
        <v>24</v>
      </c>
      <c r="D9" s="31">
        <v>41905</v>
      </c>
      <c r="E9" s="6">
        <v>1630</v>
      </c>
      <c r="F9" s="1">
        <v>0</v>
      </c>
      <c r="G9" s="1" t="s">
        <v>143</v>
      </c>
      <c r="H9" s="1">
        <v>7</v>
      </c>
      <c r="I9" s="1">
        <v>0.8</v>
      </c>
      <c r="J9" s="4" t="s">
        <v>19</v>
      </c>
      <c r="K9" s="4" t="s">
        <v>19</v>
      </c>
      <c r="M9" s="2" t="s">
        <v>22</v>
      </c>
      <c r="N9" s="1" t="s">
        <v>255</v>
      </c>
      <c r="O9" s="1">
        <v>20150130</v>
      </c>
      <c r="P9" s="1" t="s">
        <v>256</v>
      </c>
      <c r="Q9" s="1">
        <v>20150130</v>
      </c>
    </row>
    <row r="10" spans="1:21" x14ac:dyDescent="0.2">
      <c r="A10" s="1" t="s">
        <v>5</v>
      </c>
      <c r="B10" s="2" t="s">
        <v>30</v>
      </c>
      <c r="C10" s="4" t="s">
        <v>24</v>
      </c>
      <c r="D10" s="31">
        <v>41905</v>
      </c>
      <c r="E10" s="6">
        <v>1630</v>
      </c>
      <c r="F10" s="1">
        <v>0</v>
      </c>
      <c r="G10" s="1" t="s">
        <v>143</v>
      </c>
      <c r="H10" s="1">
        <v>8</v>
      </c>
      <c r="I10" s="1">
        <v>0.6</v>
      </c>
      <c r="J10" s="4" t="s">
        <v>19</v>
      </c>
      <c r="K10" s="4" t="s">
        <v>19</v>
      </c>
      <c r="M10" s="2" t="s">
        <v>22</v>
      </c>
      <c r="N10" s="1" t="s">
        <v>255</v>
      </c>
      <c r="O10" s="1">
        <v>20150130</v>
      </c>
      <c r="P10" s="1" t="s">
        <v>256</v>
      </c>
      <c r="Q10" s="1">
        <v>20150130</v>
      </c>
    </row>
    <row r="11" spans="1:21" x14ac:dyDescent="0.2">
      <c r="A11" s="1" t="s">
        <v>5</v>
      </c>
      <c r="B11" s="2" t="s">
        <v>30</v>
      </c>
      <c r="C11" s="4" t="s">
        <v>24</v>
      </c>
      <c r="D11" s="31">
        <v>41905</v>
      </c>
      <c r="E11" s="6">
        <v>1630</v>
      </c>
      <c r="F11" s="1">
        <v>0</v>
      </c>
      <c r="G11" s="1" t="s">
        <v>143</v>
      </c>
      <c r="H11" s="1">
        <v>9</v>
      </c>
      <c r="I11" s="1">
        <v>0.5</v>
      </c>
      <c r="J11" s="4" t="s">
        <v>19</v>
      </c>
      <c r="K11" s="4" t="s">
        <v>19</v>
      </c>
      <c r="M11" s="2" t="s">
        <v>22</v>
      </c>
      <c r="N11" s="1" t="s">
        <v>255</v>
      </c>
      <c r="O11" s="1">
        <v>20150130</v>
      </c>
      <c r="P11" s="1" t="s">
        <v>256</v>
      </c>
      <c r="Q11" s="1">
        <v>20150130</v>
      </c>
    </row>
    <row r="12" spans="1:21" x14ac:dyDescent="0.2">
      <c r="A12" s="1" t="s">
        <v>5</v>
      </c>
      <c r="B12" s="2" t="s">
        <v>30</v>
      </c>
      <c r="C12" s="4" t="s">
        <v>24</v>
      </c>
      <c r="D12" s="31">
        <v>41905</v>
      </c>
      <c r="E12" s="6">
        <v>1630</v>
      </c>
      <c r="F12" s="1">
        <v>0</v>
      </c>
      <c r="G12" s="1" t="s">
        <v>143</v>
      </c>
      <c r="H12" s="1">
        <v>10</v>
      </c>
      <c r="I12" s="1">
        <v>0.4</v>
      </c>
      <c r="J12" s="4" t="s">
        <v>19</v>
      </c>
      <c r="K12" s="4" t="s">
        <v>19</v>
      </c>
      <c r="M12" s="2" t="s">
        <v>22</v>
      </c>
      <c r="N12" s="1" t="s">
        <v>255</v>
      </c>
      <c r="O12" s="1">
        <v>20150130</v>
      </c>
      <c r="P12" s="1" t="s">
        <v>256</v>
      </c>
      <c r="Q12" s="1">
        <v>20150130</v>
      </c>
    </row>
    <row r="13" spans="1:21" x14ac:dyDescent="0.2">
      <c r="A13" s="4" t="s">
        <v>5</v>
      </c>
      <c r="B13" s="5" t="s">
        <v>30</v>
      </c>
      <c r="C13" s="4" t="s">
        <v>24</v>
      </c>
      <c r="D13" s="86">
        <v>41905</v>
      </c>
      <c r="E13" s="79">
        <v>1630</v>
      </c>
      <c r="F13" s="4">
        <v>0</v>
      </c>
      <c r="G13" s="1" t="s">
        <v>143</v>
      </c>
      <c r="H13" s="4">
        <v>11</v>
      </c>
      <c r="I13" s="4">
        <v>0.3</v>
      </c>
      <c r="J13" s="4" t="s">
        <v>19</v>
      </c>
      <c r="K13" s="4" t="s">
        <v>19</v>
      </c>
      <c r="L13" s="4"/>
      <c r="M13" s="5" t="s">
        <v>22</v>
      </c>
      <c r="N13" s="1" t="s">
        <v>255</v>
      </c>
      <c r="O13" s="1">
        <v>20150130</v>
      </c>
      <c r="P13" s="1" t="s">
        <v>256</v>
      </c>
      <c r="Q13" s="1">
        <v>20150130</v>
      </c>
    </row>
    <row r="14" spans="1:21" s="7" customFormat="1" x14ac:dyDescent="0.2">
      <c r="A14" s="4" t="s">
        <v>5</v>
      </c>
      <c r="B14" s="5" t="s">
        <v>30</v>
      </c>
      <c r="C14" s="4" t="s">
        <v>24</v>
      </c>
      <c r="D14" s="86">
        <v>41905</v>
      </c>
      <c r="E14" s="79">
        <v>1630</v>
      </c>
      <c r="F14" s="4">
        <v>0</v>
      </c>
      <c r="G14" s="1" t="s">
        <v>143</v>
      </c>
      <c r="H14" s="4">
        <v>12.5</v>
      </c>
      <c r="I14" s="4">
        <v>0</v>
      </c>
      <c r="J14" s="4" t="s">
        <v>19</v>
      </c>
      <c r="K14" s="4" t="s">
        <v>19</v>
      </c>
      <c r="L14" s="4" t="s">
        <v>28</v>
      </c>
      <c r="M14" s="5" t="s">
        <v>22</v>
      </c>
      <c r="N14" s="1" t="s">
        <v>255</v>
      </c>
      <c r="O14" s="1">
        <v>20150130</v>
      </c>
      <c r="P14" s="1" t="s">
        <v>256</v>
      </c>
      <c r="Q14" s="1">
        <v>20150130</v>
      </c>
    </row>
    <row r="15" spans="1:21" s="7" customFormat="1" x14ac:dyDescent="0.2">
      <c r="A15" s="19"/>
      <c r="B15" s="19"/>
      <c r="C15" s="19"/>
      <c r="D15" s="34"/>
      <c r="E15" s="35"/>
      <c r="F15" s="19"/>
      <c r="G15" s="19"/>
      <c r="H15" s="19"/>
      <c r="I15" s="19"/>
      <c r="J15" s="19"/>
      <c r="K15" s="19"/>
      <c r="L15" s="19"/>
      <c r="M15" s="19"/>
      <c r="U15" s="36"/>
    </row>
    <row r="16" spans="1:21" s="7" customFormat="1" x14ac:dyDescent="0.2">
      <c r="A16" s="4" t="s">
        <v>5</v>
      </c>
      <c r="B16" s="5" t="s">
        <v>30</v>
      </c>
      <c r="C16" s="4" t="s">
        <v>24</v>
      </c>
      <c r="D16" s="86">
        <v>41905</v>
      </c>
      <c r="E16" s="79">
        <v>1630</v>
      </c>
      <c r="F16" s="4">
        <v>0</v>
      </c>
      <c r="G16" s="4" t="s">
        <v>25</v>
      </c>
      <c r="H16" s="4">
        <v>0</v>
      </c>
      <c r="I16" s="4">
        <v>0.1</v>
      </c>
      <c r="J16" s="4" t="s">
        <v>19</v>
      </c>
      <c r="K16" s="4" t="s">
        <v>19</v>
      </c>
      <c r="L16" s="4"/>
      <c r="M16" s="5" t="s">
        <v>22</v>
      </c>
      <c r="N16" s="1" t="s">
        <v>255</v>
      </c>
      <c r="O16" s="1">
        <v>20150130</v>
      </c>
      <c r="P16" s="1" t="s">
        <v>256</v>
      </c>
      <c r="Q16" s="1">
        <v>20150130</v>
      </c>
    </row>
    <row r="17" spans="1:21" s="7" customFormat="1" x14ac:dyDescent="0.2">
      <c r="A17" s="4" t="s">
        <v>5</v>
      </c>
      <c r="B17" s="5" t="s">
        <v>30</v>
      </c>
      <c r="C17" s="4" t="s">
        <v>24</v>
      </c>
      <c r="D17" s="86">
        <v>41905</v>
      </c>
      <c r="E17" s="79">
        <v>1630</v>
      </c>
      <c r="F17" s="4">
        <v>0</v>
      </c>
      <c r="G17" s="4" t="s">
        <v>25</v>
      </c>
      <c r="H17" s="4">
        <v>10</v>
      </c>
      <c r="I17" s="4">
        <v>0.2</v>
      </c>
      <c r="J17" s="4" t="s">
        <v>19</v>
      </c>
      <c r="K17" s="4" t="s">
        <v>19</v>
      </c>
      <c r="L17" s="4"/>
      <c r="M17" s="5" t="s">
        <v>22</v>
      </c>
      <c r="N17" s="1" t="s">
        <v>255</v>
      </c>
      <c r="O17" s="1">
        <v>20150130</v>
      </c>
      <c r="P17" s="1" t="s">
        <v>256</v>
      </c>
      <c r="Q17" s="1">
        <v>20150130</v>
      </c>
    </row>
    <row r="18" spans="1:21" s="7" customFormat="1" x14ac:dyDescent="0.2">
      <c r="A18" s="4" t="s">
        <v>5</v>
      </c>
      <c r="B18" s="5" t="s">
        <v>30</v>
      </c>
      <c r="C18" s="4" t="s">
        <v>24</v>
      </c>
      <c r="D18" s="86">
        <v>41905</v>
      </c>
      <c r="E18" s="79">
        <v>1630</v>
      </c>
      <c r="F18" s="4">
        <v>0</v>
      </c>
      <c r="G18" s="4" t="s">
        <v>25</v>
      </c>
      <c r="H18" s="4">
        <v>20</v>
      </c>
      <c r="I18" s="4">
        <v>0.5</v>
      </c>
      <c r="J18" s="4" t="s">
        <v>19</v>
      </c>
      <c r="K18" s="4" t="s">
        <v>19</v>
      </c>
      <c r="L18" s="4"/>
      <c r="M18" s="5" t="s">
        <v>22</v>
      </c>
      <c r="N18" s="1" t="s">
        <v>255</v>
      </c>
      <c r="O18" s="1">
        <v>20150130</v>
      </c>
      <c r="P18" s="1" t="s">
        <v>256</v>
      </c>
      <c r="Q18" s="1">
        <v>20150130</v>
      </c>
    </row>
    <row r="19" spans="1:21" s="7" customFormat="1" x14ac:dyDescent="0.2">
      <c r="A19" s="4" t="s">
        <v>5</v>
      </c>
      <c r="B19" s="5" t="s">
        <v>30</v>
      </c>
      <c r="C19" s="4" t="s">
        <v>24</v>
      </c>
      <c r="D19" s="86">
        <v>41905</v>
      </c>
      <c r="E19" s="79">
        <v>1630</v>
      </c>
      <c r="F19" s="4">
        <v>0</v>
      </c>
      <c r="G19" s="4" t="s">
        <v>25</v>
      </c>
      <c r="H19" s="4">
        <v>30</v>
      </c>
      <c r="I19" s="4">
        <v>1.1000000000000001</v>
      </c>
      <c r="J19" s="4" t="s">
        <v>19</v>
      </c>
      <c r="K19" s="4" t="s">
        <v>19</v>
      </c>
      <c r="L19" s="4"/>
      <c r="M19" s="5" t="s">
        <v>22</v>
      </c>
      <c r="N19" s="1" t="s">
        <v>255</v>
      </c>
      <c r="O19" s="1">
        <v>20150130</v>
      </c>
      <c r="P19" s="1" t="s">
        <v>256</v>
      </c>
      <c r="Q19" s="1">
        <v>20150130</v>
      </c>
    </row>
    <row r="20" spans="1:21" s="7" customFormat="1" x14ac:dyDescent="0.2">
      <c r="A20" s="4" t="s">
        <v>5</v>
      </c>
      <c r="B20" s="5" t="s">
        <v>30</v>
      </c>
      <c r="C20" s="4" t="s">
        <v>24</v>
      </c>
      <c r="D20" s="86">
        <v>41905</v>
      </c>
      <c r="E20" s="79">
        <v>1630</v>
      </c>
      <c r="F20" s="4">
        <v>0</v>
      </c>
      <c r="G20" s="4" t="s">
        <v>25</v>
      </c>
      <c r="H20" s="4">
        <v>40</v>
      </c>
      <c r="I20" s="4">
        <v>1.4</v>
      </c>
      <c r="J20" s="4" t="s">
        <v>19</v>
      </c>
      <c r="K20" s="4" t="s">
        <v>19</v>
      </c>
      <c r="L20" s="4"/>
      <c r="M20" s="5" t="s">
        <v>22</v>
      </c>
      <c r="N20" s="1" t="s">
        <v>255</v>
      </c>
      <c r="O20" s="1">
        <v>20150130</v>
      </c>
      <c r="P20" s="1" t="s">
        <v>256</v>
      </c>
      <c r="Q20" s="1">
        <v>20150130</v>
      </c>
    </row>
    <row r="21" spans="1:21" s="7" customFormat="1" x14ac:dyDescent="0.2">
      <c r="A21" s="4" t="s">
        <v>5</v>
      </c>
      <c r="B21" s="5" t="s">
        <v>30</v>
      </c>
      <c r="C21" s="4" t="s">
        <v>24</v>
      </c>
      <c r="D21" s="86">
        <v>41905</v>
      </c>
      <c r="E21" s="79">
        <v>1630</v>
      </c>
      <c r="F21" s="4">
        <v>0</v>
      </c>
      <c r="G21" s="4" t="s">
        <v>25</v>
      </c>
      <c r="H21" s="4">
        <v>50</v>
      </c>
      <c r="I21" s="4">
        <v>1.8</v>
      </c>
      <c r="J21" s="4" t="s">
        <v>19</v>
      </c>
      <c r="K21" s="4" t="s">
        <v>19</v>
      </c>
      <c r="L21" s="4"/>
      <c r="M21" s="5" t="s">
        <v>22</v>
      </c>
      <c r="N21" s="1" t="s">
        <v>255</v>
      </c>
      <c r="O21" s="1">
        <v>20150130</v>
      </c>
      <c r="P21" s="1" t="s">
        <v>256</v>
      </c>
      <c r="Q21" s="1">
        <v>20150130</v>
      </c>
    </row>
    <row r="22" spans="1:21" s="7" customFormat="1" x14ac:dyDescent="0.2">
      <c r="A22" s="4" t="s">
        <v>5</v>
      </c>
      <c r="B22" s="5" t="s">
        <v>30</v>
      </c>
      <c r="C22" s="4" t="s">
        <v>24</v>
      </c>
      <c r="D22" s="86">
        <v>41905</v>
      </c>
      <c r="E22" s="79">
        <v>1630</v>
      </c>
      <c r="F22" s="4">
        <v>0</v>
      </c>
      <c r="G22" s="4" t="s">
        <v>25</v>
      </c>
      <c r="H22" s="4">
        <v>60</v>
      </c>
      <c r="I22" s="4">
        <v>1.8</v>
      </c>
      <c r="J22" s="4" t="s">
        <v>19</v>
      </c>
      <c r="K22" s="4" t="s">
        <v>19</v>
      </c>
      <c r="L22" s="4"/>
      <c r="M22" s="5" t="s">
        <v>22</v>
      </c>
      <c r="N22" s="1" t="s">
        <v>255</v>
      </c>
      <c r="O22" s="1">
        <v>20150130</v>
      </c>
      <c r="P22" s="1" t="s">
        <v>256</v>
      </c>
      <c r="Q22" s="1">
        <v>20150130</v>
      </c>
    </row>
    <row r="23" spans="1:21" s="7" customFormat="1" x14ac:dyDescent="0.2">
      <c r="A23" s="4" t="s">
        <v>5</v>
      </c>
      <c r="B23" s="5" t="s">
        <v>30</v>
      </c>
      <c r="C23" s="4" t="s">
        <v>24</v>
      </c>
      <c r="D23" s="86">
        <v>41905</v>
      </c>
      <c r="E23" s="79">
        <v>1630</v>
      </c>
      <c r="F23" s="4">
        <v>0</v>
      </c>
      <c r="G23" s="4" t="s">
        <v>25</v>
      </c>
      <c r="H23" s="4">
        <v>70</v>
      </c>
      <c r="I23" s="4">
        <v>0.5</v>
      </c>
      <c r="J23" s="4" t="s">
        <v>19</v>
      </c>
      <c r="K23" s="4" t="s">
        <v>19</v>
      </c>
      <c r="L23" s="4"/>
      <c r="M23" s="5" t="s">
        <v>22</v>
      </c>
      <c r="N23" s="1" t="s">
        <v>255</v>
      </c>
      <c r="O23" s="1">
        <v>20150130</v>
      </c>
      <c r="P23" s="1" t="s">
        <v>256</v>
      </c>
      <c r="Q23" s="1">
        <v>20150130</v>
      </c>
    </row>
    <row r="24" spans="1:21" s="7" customFormat="1" x14ac:dyDescent="0.2">
      <c r="A24" s="4" t="s">
        <v>5</v>
      </c>
      <c r="B24" s="5" t="s">
        <v>30</v>
      </c>
      <c r="C24" s="4" t="s">
        <v>24</v>
      </c>
      <c r="D24" s="86">
        <v>41905</v>
      </c>
      <c r="E24" s="79">
        <v>1630</v>
      </c>
      <c r="F24" s="4">
        <v>0</v>
      </c>
      <c r="G24" s="4" t="s">
        <v>25</v>
      </c>
      <c r="H24" s="4">
        <v>80</v>
      </c>
      <c r="I24" s="4">
        <v>0.1</v>
      </c>
      <c r="J24" s="4" t="s">
        <v>19</v>
      </c>
      <c r="K24" s="4" t="s">
        <v>19</v>
      </c>
      <c r="L24" s="4"/>
      <c r="M24" s="5" t="s">
        <v>22</v>
      </c>
      <c r="N24" s="1" t="s">
        <v>255</v>
      </c>
      <c r="O24" s="1">
        <v>20150130</v>
      </c>
      <c r="P24" s="1" t="s">
        <v>256</v>
      </c>
      <c r="Q24" s="1">
        <v>20150130</v>
      </c>
    </row>
    <row r="25" spans="1:21" s="7" customFormat="1" x14ac:dyDescent="0.2">
      <c r="A25" s="19"/>
      <c r="B25" s="19"/>
      <c r="C25" s="19"/>
      <c r="D25" s="34"/>
      <c r="E25" s="35"/>
      <c r="F25" s="19"/>
      <c r="G25" s="19"/>
      <c r="H25" s="19"/>
      <c r="I25" s="19"/>
      <c r="J25" s="19"/>
      <c r="K25" s="19"/>
      <c r="L25" s="19"/>
      <c r="M25" s="19"/>
      <c r="U25" s="36"/>
    </row>
    <row r="26" spans="1:21" s="7" customFormat="1" x14ac:dyDescent="0.2">
      <c r="A26" s="4" t="s">
        <v>5</v>
      </c>
      <c r="B26" s="5" t="s">
        <v>31</v>
      </c>
      <c r="C26" s="4" t="s">
        <v>24</v>
      </c>
      <c r="D26" s="86">
        <v>41905</v>
      </c>
      <c r="E26" s="79">
        <v>1630</v>
      </c>
      <c r="F26" s="4">
        <v>0</v>
      </c>
      <c r="G26" s="1" t="s">
        <v>143</v>
      </c>
      <c r="H26" s="4">
        <v>2.5</v>
      </c>
      <c r="I26" s="4">
        <v>0</v>
      </c>
      <c r="J26" s="4" t="s">
        <v>19</v>
      </c>
      <c r="K26" s="4" t="s">
        <v>19</v>
      </c>
      <c r="L26" s="4" t="s">
        <v>29</v>
      </c>
      <c r="M26" s="4" t="s">
        <v>22</v>
      </c>
      <c r="N26" s="1" t="s">
        <v>255</v>
      </c>
      <c r="O26" s="1">
        <v>20150130</v>
      </c>
      <c r="P26" s="1" t="s">
        <v>256</v>
      </c>
      <c r="Q26" s="1">
        <v>20150130</v>
      </c>
    </row>
    <row r="27" spans="1:21" s="7" customFormat="1" x14ac:dyDescent="0.2">
      <c r="A27" s="4" t="s">
        <v>5</v>
      </c>
      <c r="B27" s="5" t="s">
        <v>31</v>
      </c>
      <c r="C27" s="4" t="s">
        <v>24</v>
      </c>
      <c r="D27" s="86">
        <v>41905</v>
      </c>
      <c r="E27" s="79">
        <v>1630</v>
      </c>
      <c r="F27" s="4">
        <v>0</v>
      </c>
      <c r="G27" s="1" t="s">
        <v>143</v>
      </c>
      <c r="H27" s="4">
        <v>4</v>
      </c>
      <c r="I27" s="4">
        <v>0.8</v>
      </c>
      <c r="J27" s="4" t="s">
        <v>19</v>
      </c>
      <c r="K27" s="4" t="s">
        <v>19</v>
      </c>
      <c r="L27" s="4"/>
      <c r="M27" s="4" t="s">
        <v>22</v>
      </c>
      <c r="N27" s="1" t="s">
        <v>255</v>
      </c>
      <c r="O27" s="1">
        <v>20150130</v>
      </c>
      <c r="P27" s="1" t="s">
        <v>256</v>
      </c>
      <c r="Q27" s="1">
        <v>20150130</v>
      </c>
    </row>
    <row r="28" spans="1:21" s="7" customFormat="1" x14ac:dyDescent="0.2">
      <c r="A28" s="4" t="s">
        <v>5</v>
      </c>
      <c r="B28" s="5" t="s">
        <v>31</v>
      </c>
      <c r="C28" s="4" t="s">
        <v>24</v>
      </c>
      <c r="D28" s="86">
        <v>41905</v>
      </c>
      <c r="E28" s="79">
        <v>1630</v>
      </c>
      <c r="F28" s="4">
        <v>0</v>
      </c>
      <c r="G28" s="1" t="s">
        <v>143</v>
      </c>
      <c r="H28" s="4">
        <v>5</v>
      </c>
      <c r="I28" s="4">
        <v>1.1000000000000001</v>
      </c>
      <c r="J28" s="4" t="s">
        <v>19</v>
      </c>
      <c r="K28" s="4" t="s">
        <v>19</v>
      </c>
      <c r="L28" s="4"/>
      <c r="M28" s="4" t="s">
        <v>22</v>
      </c>
      <c r="N28" s="1" t="s">
        <v>255</v>
      </c>
      <c r="O28" s="1">
        <v>20150130</v>
      </c>
      <c r="P28" s="1" t="s">
        <v>256</v>
      </c>
      <c r="Q28" s="1">
        <v>20150130</v>
      </c>
    </row>
    <row r="29" spans="1:21" s="7" customFormat="1" x14ac:dyDescent="0.2">
      <c r="A29" s="4" t="s">
        <v>5</v>
      </c>
      <c r="B29" s="5" t="s">
        <v>31</v>
      </c>
      <c r="C29" s="4" t="s">
        <v>24</v>
      </c>
      <c r="D29" s="86">
        <v>41905</v>
      </c>
      <c r="E29" s="79">
        <v>1630</v>
      </c>
      <c r="F29" s="4">
        <v>0</v>
      </c>
      <c r="G29" s="1" t="s">
        <v>143</v>
      </c>
      <c r="H29" s="4">
        <v>6</v>
      </c>
      <c r="I29" s="4">
        <v>1.3</v>
      </c>
      <c r="J29" s="4" t="s">
        <v>19</v>
      </c>
      <c r="K29" s="4" t="s">
        <v>19</v>
      </c>
      <c r="L29" s="4"/>
      <c r="M29" s="4" t="s">
        <v>22</v>
      </c>
      <c r="N29" s="1" t="s">
        <v>255</v>
      </c>
      <c r="O29" s="1">
        <v>20150130</v>
      </c>
      <c r="P29" s="1" t="s">
        <v>256</v>
      </c>
      <c r="Q29" s="1">
        <v>20150130</v>
      </c>
    </row>
    <row r="30" spans="1:21" s="7" customFormat="1" x14ac:dyDescent="0.2">
      <c r="A30" s="4" t="s">
        <v>5</v>
      </c>
      <c r="B30" s="5" t="s">
        <v>31</v>
      </c>
      <c r="C30" s="4" t="s">
        <v>24</v>
      </c>
      <c r="D30" s="86">
        <v>41905</v>
      </c>
      <c r="E30" s="79">
        <v>1630</v>
      </c>
      <c r="F30" s="4">
        <v>0</v>
      </c>
      <c r="G30" s="1" t="s">
        <v>143</v>
      </c>
      <c r="H30" s="4">
        <v>7</v>
      </c>
      <c r="I30" s="4">
        <v>4.4000000000000004</v>
      </c>
      <c r="J30" s="4" t="s">
        <v>19</v>
      </c>
      <c r="K30" s="4" t="s">
        <v>19</v>
      </c>
      <c r="L30" s="4"/>
      <c r="M30" s="4" t="s">
        <v>22</v>
      </c>
      <c r="N30" s="1" t="s">
        <v>255</v>
      </c>
      <c r="O30" s="1">
        <v>20150130</v>
      </c>
      <c r="P30" s="1" t="s">
        <v>256</v>
      </c>
      <c r="Q30" s="1">
        <v>20150130</v>
      </c>
    </row>
    <row r="31" spans="1:21" s="7" customFormat="1" x14ac:dyDescent="0.2">
      <c r="A31" s="4" t="s">
        <v>5</v>
      </c>
      <c r="B31" s="5" t="s">
        <v>31</v>
      </c>
      <c r="C31" s="4" t="s">
        <v>24</v>
      </c>
      <c r="D31" s="86">
        <v>41905</v>
      </c>
      <c r="E31" s="79">
        <v>1630</v>
      </c>
      <c r="F31" s="4">
        <v>0</v>
      </c>
      <c r="G31" s="1" t="s">
        <v>143</v>
      </c>
      <c r="H31" s="4">
        <v>8</v>
      </c>
      <c r="I31" s="4">
        <v>1.5</v>
      </c>
      <c r="J31" s="4" t="s">
        <v>19</v>
      </c>
      <c r="K31" s="4" t="s">
        <v>19</v>
      </c>
      <c r="L31" s="4"/>
      <c r="M31" s="4" t="s">
        <v>22</v>
      </c>
      <c r="N31" s="1" t="s">
        <v>255</v>
      </c>
      <c r="O31" s="1">
        <v>20150130</v>
      </c>
      <c r="P31" s="1" t="s">
        <v>256</v>
      </c>
      <c r="Q31" s="1">
        <v>20150130</v>
      </c>
    </row>
    <row r="32" spans="1:21" s="7" customFormat="1" x14ac:dyDescent="0.2">
      <c r="A32" s="4" t="s">
        <v>5</v>
      </c>
      <c r="B32" s="5" t="s">
        <v>31</v>
      </c>
      <c r="C32" s="4" t="s">
        <v>24</v>
      </c>
      <c r="D32" s="86">
        <v>41905</v>
      </c>
      <c r="E32" s="79">
        <v>1630</v>
      </c>
      <c r="F32" s="4">
        <v>0</v>
      </c>
      <c r="G32" s="1" t="s">
        <v>143</v>
      </c>
      <c r="H32" s="4">
        <v>9</v>
      </c>
      <c r="I32" s="4">
        <v>1.4</v>
      </c>
      <c r="J32" s="4" t="s">
        <v>19</v>
      </c>
      <c r="K32" s="4" t="s">
        <v>19</v>
      </c>
      <c r="L32" s="4"/>
      <c r="M32" s="4" t="s">
        <v>22</v>
      </c>
      <c r="N32" s="1" t="s">
        <v>255</v>
      </c>
      <c r="O32" s="1">
        <v>20150130</v>
      </c>
      <c r="P32" s="1" t="s">
        <v>256</v>
      </c>
      <c r="Q32" s="1">
        <v>20150130</v>
      </c>
    </row>
    <row r="33" spans="1:21" s="7" customFormat="1" x14ac:dyDescent="0.2">
      <c r="A33" s="4" t="s">
        <v>5</v>
      </c>
      <c r="B33" s="5" t="s">
        <v>31</v>
      </c>
      <c r="C33" s="4" t="s">
        <v>24</v>
      </c>
      <c r="D33" s="86">
        <v>41905</v>
      </c>
      <c r="E33" s="79">
        <v>1630</v>
      </c>
      <c r="F33" s="4">
        <v>0</v>
      </c>
      <c r="G33" s="1" t="s">
        <v>143</v>
      </c>
      <c r="H33" s="4">
        <v>10</v>
      </c>
      <c r="I33" s="4">
        <v>1.3</v>
      </c>
      <c r="J33" s="4" t="s">
        <v>19</v>
      </c>
      <c r="K33" s="4" t="s">
        <v>19</v>
      </c>
      <c r="L33" s="4"/>
      <c r="M33" s="4" t="s">
        <v>22</v>
      </c>
      <c r="N33" s="1" t="s">
        <v>255</v>
      </c>
      <c r="O33" s="1">
        <v>20150130</v>
      </c>
      <c r="P33" s="1" t="s">
        <v>256</v>
      </c>
      <c r="Q33" s="1">
        <v>20150130</v>
      </c>
    </row>
    <row r="34" spans="1:21" s="7" customFormat="1" x14ac:dyDescent="0.2">
      <c r="A34" s="4" t="s">
        <v>5</v>
      </c>
      <c r="B34" s="5" t="s">
        <v>31</v>
      </c>
      <c r="C34" s="4" t="s">
        <v>24</v>
      </c>
      <c r="D34" s="86">
        <v>41905</v>
      </c>
      <c r="E34" s="79">
        <v>1630</v>
      </c>
      <c r="F34" s="4">
        <v>0</v>
      </c>
      <c r="G34" s="1" t="s">
        <v>143</v>
      </c>
      <c r="H34" s="4">
        <v>11</v>
      </c>
      <c r="I34" s="4">
        <v>1.1000000000000001</v>
      </c>
      <c r="J34" s="4" t="s">
        <v>19</v>
      </c>
      <c r="K34" s="4" t="s">
        <v>19</v>
      </c>
      <c r="L34" s="4"/>
      <c r="M34" s="4" t="s">
        <v>22</v>
      </c>
      <c r="N34" s="1" t="s">
        <v>255</v>
      </c>
      <c r="O34" s="1">
        <v>20150130</v>
      </c>
      <c r="P34" s="1" t="s">
        <v>256</v>
      </c>
      <c r="Q34" s="1">
        <v>20150130</v>
      </c>
    </row>
    <row r="35" spans="1:21" s="7" customFormat="1" x14ac:dyDescent="0.2">
      <c r="A35" s="4" t="s">
        <v>5</v>
      </c>
      <c r="B35" s="5" t="s">
        <v>31</v>
      </c>
      <c r="C35" s="4" t="s">
        <v>24</v>
      </c>
      <c r="D35" s="86">
        <v>41905</v>
      </c>
      <c r="E35" s="79">
        <v>1630</v>
      </c>
      <c r="F35" s="4">
        <v>0</v>
      </c>
      <c r="G35" s="1" t="s">
        <v>143</v>
      </c>
      <c r="H35" s="4">
        <v>12</v>
      </c>
      <c r="I35" s="4">
        <v>0.9</v>
      </c>
      <c r="J35" s="4" t="s">
        <v>19</v>
      </c>
      <c r="K35" s="4" t="s">
        <v>19</v>
      </c>
      <c r="L35" s="4"/>
      <c r="M35" s="4" t="s">
        <v>22</v>
      </c>
      <c r="N35" s="1" t="s">
        <v>255</v>
      </c>
      <c r="O35" s="1">
        <v>20150130</v>
      </c>
      <c r="P35" s="1" t="s">
        <v>256</v>
      </c>
      <c r="Q35" s="1">
        <v>20150130</v>
      </c>
    </row>
    <row r="36" spans="1:21" s="7" customFormat="1" x14ac:dyDescent="0.2">
      <c r="A36" s="4" t="s">
        <v>5</v>
      </c>
      <c r="B36" s="5" t="s">
        <v>31</v>
      </c>
      <c r="C36" s="4" t="s">
        <v>24</v>
      </c>
      <c r="D36" s="86">
        <v>41905</v>
      </c>
      <c r="E36" s="79">
        <v>1630</v>
      </c>
      <c r="F36" s="4">
        <v>0</v>
      </c>
      <c r="G36" s="1" t="s">
        <v>143</v>
      </c>
      <c r="H36" s="4">
        <v>13</v>
      </c>
      <c r="I36" s="4">
        <v>0.7</v>
      </c>
      <c r="J36" s="4" t="s">
        <v>19</v>
      </c>
      <c r="K36" s="4" t="s">
        <v>19</v>
      </c>
      <c r="L36" s="4"/>
      <c r="M36" s="4" t="s">
        <v>22</v>
      </c>
      <c r="N36" s="1" t="s">
        <v>255</v>
      </c>
      <c r="O36" s="1">
        <v>20150130</v>
      </c>
      <c r="P36" s="1" t="s">
        <v>256</v>
      </c>
      <c r="Q36" s="1">
        <v>20150130</v>
      </c>
    </row>
    <row r="37" spans="1:21" s="7" customFormat="1" x14ac:dyDescent="0.2">
      <c r="A37" s="4" t="s">
        <v>5</v>
      </c>
      <c r="B37" s="5" t="s">
        <v>31</v>
      </c>
      <c r="C37" s="4" t="s">
        <v>24</v>
      </c>
      <c r="D37" s="86">
        <v>41905</v>
      </c>
      <c r="E37" s="79">
        <v>1630</v>
      </c>
      <c r="F37" s="4">
        <v>0</v>
      </c>
      <c r="G37" s="1" t="s">
        <v>143</v>
      </c>
      <c r="H37" s="4">
        <v>14</v>
      </c>
      <c r="I37" s="4">
        <v>0</v>
      </c>
      <c r="J37" s="4" t="s">
        <v>19</v>
      </c>
      <c r="K37" s="4" t="s">
        <v>19</v>
      </c>
      <c r="L37" s="4" t="s">
        <v>28</v>
      </c>
      <c r="M37" s="4" t="s">
        <v>22</v>
      </c>
      <c r="N37" s="1" t="s">
        <v>255</v>
      </c>
      <c r="O37" s="1">
        <v>20150130</v>
      </c>
      <c r="P37" s="1" t="s">
        <v>256</v>
      </c>
      <c r="Q37" s="1">
        <v>20150130</v>
      </c>
    </row>
    <row r="38" spans="1:21" s="7" customFormat="1" x14ac:dyDescent="0.2">
      <c r="A38" s="19"/>
      <c r="B38" s="19"/>
      <c r="C38" s="19"/>
      <c r="D38" s="34"/>
      <c r="E38" s="35"/>
      <c r="F38" s="19"/>
      <c r="G38" s="19"/>
      <c r="H38" s="19"/>
      <c r="I38" s="19"/>
      <c r="J38" s="19"/>
      <c r="K38" s="19"/>
      <c r="L38" s="19"/>
      <c r="M38" s="19"/>
      <c r="U38" s="36"/>
    </row>
    <row r="39" spans="1:21" s="7" customFormat="1" x14ac:dyDescent="0.2">
      <c r="A39" s="4" t="s">
        <v>5</v>
      </c>
      <c r="B39" s="5" t="s">
        <v>31</v>
      </c>
      <c r="C39" s="4" t="s">
        <v>24</v>
      </c>
      <c r="D39" s="86">
        <v>41905</v>
      </c>
      <c r="E39" s="79">
        <v>1630</v>
      </c>
      <c r="F39" s="4">
        <v>0</v>
      </c>
      <c r="G39" s="4" t="s">
        <v>25</v>
      </c>
      <c r="H39" s="4">
        <v>0</v>
      </c>
      <c r="I39" s="4">
        <v>0</v>
      </c>
      <c r="J39" s="4" t="s">
        <v>19</v>
      </c>
      <c r="K39" s="4" t="s">
        <v>19</v>
      </c>
      <c r="L39" s="4"/>
      <c r="M39" s="4" t="s">
        <v>22</v>
      </c>
      <c r="N39" s="1" t="s">
        <v>255</v>
      </c>
      <c r="O39" s="1">
        <v>20150130</v>
      </c>
      <c r="P39" s="1" t="s">
        <v>256</v>
      </c>
      <c r="Q39" s="1">
        <v>20150130</v>
      </c>
    </row>
    <row r="40" spans="1:21" s="7" customFormat="1" x14ac:dyDescent="0.2">
      <c r="A40" s="4" t="s">
        <v>5</v>
      </c>
      <c r="B40" s="5" t="s">
        <v>31</v>
      </c>
      <c r="C40" s="4" t="s">
        <v>24</v>
      </c>
      <c r="D40" s="86">
        <v>41905</v>
      </c>
      <c r="E40" s="79">
        <v>1630</v>
      </c>
      <c r="F40" s="4">
        <v>0</v>
      </c>
      <c r="G40" s="4" t="s">
        <v>25</v>
      </c>
      <c r="H40" s="4">
        <v>10</v>
      </c>
      <c r="I40" s="4">
        <v>0.3</v>
      </c>
      <c r="J40" s="4" t="s">
        <v>19</v>
      </c>
      <c r="K40" s="4" t="s">
        <v>19</v>
      </c>
      <c r="L40" s="4"/>
      <c r="M40" s="4" t="s">
        <v>22</v>
      </c>
      <c r="N40" s="1" t="s">
        <v>255</v>
      </c>
      <c r="O40" s="1">
        <v>20150130</v>
      </c>
      <c r="P40" s="1" t="s">
        <v>256</v>
      </c>
      <c r="Q40" s="1">
        <v>20150130</v>
      </c>
    </row>
    <row r="41" spans="1:21" s="7" customFormat="1" x14ac:dyDescent="0.2">
      <c r="A41" s="4" t="s">
        <v>5</v>
      </c>
      <c r="B41" s="5" t="s">
        <v>31</v>
      </c>
      <c r="C41" s="4" t="s">
        <v>24</v>
      </c>
      <c r="D41" s="86">
        <v>41905</v>
      </c>
      <c r="E41" s="79">
        <v>1630</v>
      </c>
      <c r="F41" s="4">
        <v>0</v>
      </c>
      <c r="G41" s="4" t="s">
        <v>25</v>
      </c>
      <c r="H41" s="4">
        <v>20</v>
      </c>
      <c r="I41" s="4">
        <v>0.5</v>
      </c>
      <c r="J41" s="4" t="s">
        <v>19</v>
      </c>
      <c r="K41" s="4" t="s">
        <v>19</v>
      </c>
      <c r="L41" s="4"/>
      <c r="M41" s="4" t="s">
        <v>22</v>
      </c>
      <c r="N41" s="1" t="s">
        <v>255</v>
      </c>
      <c r="O41" s="1">
        <v>20150130</v>
      </c>
      <c r="P41" s="1" t="s">
        <v>256</v>
      </c>
      <c r="Q41" s="1">
        <v>20150130</v>
      </c>
    </row>
    <row r="42" spans="1:21" s="7" customFormat="1" x14ac:dyDescent="0.2">
      <c r="A42" s="4" t="s">
        <v>5</v>
      </c>
      <c r="B42" s="5" t="s">
        <v>31</v>
      </c>
      <c r="C42" s="4" t="s">
        <v>24</v>
      </c>
      <c r="D42" s="86">
        <v>41905</v>
      </c>
      <c r="E42" s="79">
        <v>1630</v>
      </c>
      <c r="F42" s="4">
        <v>0</v>
      </c>
      <c r="G42" s="4" t="s">
        <v>25</v>
      </c>
      <c r="H42" s="4">
        <v>30</v>
      </c>
      <c r="I42" s="4">
        <v>0.7</v>
      </c>
      <c r="J42" s="4" t="s">
        <v>19</v>
      </c>
      <c r="K42" s="4" t="s">
        <v>19</v>
      </c>
      <c r="L42" s="4"/>
      <c r="M42" s="4" t="s">
        <v>22</v>
      </c>
      <c r="N42" s="1" t="s">
        <v>255</v>
      </c>
      <c r="O42" s="1">
        <v>20150130</v>
      </c>
      <c r="P42" s="1" t="s">
        <v>256</v>
      </c>
      <c r="Q42" s="1">
        <v>20150130</v>
      </c>
    </row>
    <row r="43" spans="1:21" s="7" customFormat="1" x14ac:dyDescent="0.2">
      <c r="A43" s="4" t="s">
        <v>5</v>
      </c>
      <c r="B43" s="5" t="s">
        <v>31</v>
      </c>
      <c r="C43" s="4" t="s">
        <v>24</v>
      </c>
      <c r="D43" s="86">
        <v>41905</v>
      </c>
      <c r="E43" s="79">
        <v>1630</v>
      </c>
      <c r="F43" s="4">
        <v>0</v>
      </c>
      <c r="G43" s="4" t="s">
        <v>25</v>
      </c>
      <c r="H43" s="4">
        <v>40</v>
      </c>
      <c r="I43" s="4">
        <v>0.6</v>
      </c>
      <c r="J43" s="4" t="s">
        <v>19</v>
      </c>
      <c r="K43" s="4" t="s">
        <v>19</v>
      </c>
      <c r="L43" s="4"/>
      <c r="M43" s="4" t="s">
        <v>22</v>
      </c>
      <c r="N43" s="1" t="s">
        <v>255</v>
      </c>
      <c r="O43" s="1">
        <v>20150130</v>
      </c>
      <c r="P43" s="1" t="s">
        <v>256</v>
      </c>
      <c r="Q43" s="1">
        <v>20150130</v>
      </c>
    </row>
    <row r="44" spans="1:21" s="7" customFormat="1" x14ac:dyDescent="0.2">
      <c r="A44" s="4" t="s">
        <v>5</v>
      </c>
      <c r="B44" s="5" t="s">
        <v>31</v>
      </c>
      <c r="C44" s="4" t="s">
        <v>24</v>
      </c>
      <c r="D44" s="86">
        <v>41905</v>
      </c>
      <c r="E44" s="79">
        <v>1630</v>
      </c>
      <c r="F44" s="4">
        <v>0</v>
      </c>
      <c r="G44" s="4" t="s">
        <v>25</v>
      </c>
      <c r="H44" s="4">
        <v>50</v>
      </c>
      <c r="I44" s="4">
        <v>0.9</v>
      </c>
      <c r="J44" s="4" t="s">
        <v>19</v>
      </c>
      <c r="K44" s="4" t="s">
        <v>19</v>
      </c>
      <c r="L44" s="4"/>
      <c r="M44" s="4" t="s">
        <v>22</v>
      </c>
      <c r="N44" s="1" t="s">
        <v>255</v>
      </c>
      <c r="O44" s="1">
        <v>20150130</v>
      </c>
      <c r="P44" s="1" t="s">
        <v>256</v>
      </c>
      <c r="Q44" s="1">
        <v>20150130</v>
      </c>
    </row>
    <row r="45" spans="1:21" s="7" customFormat="1" x14ac:dyDescent="0.2">
      <c r="A45" s="4" t="s">
        <v>5</v>
      </c>
      <c r="B45" s="5" t="s">
        <v>31</v>
      </c>
      <c r="C45" s="4" t="s">
        <v>24</v>
      </c>
      <c r="D45" s="86">
        <v>41905</v>
      </c>
      <c r="E45" s="79">
        <v>1630</v>
      </c>
      <c r="F45" s="4">
        <v>0</v>
      </c>
      <c r="G45" s="4" t="s">
        <v>25</v>
      </c>
      <c r="H45" s="4">
        <v>60</v>
      </c>
      <c r="I45" s="4">
        <v>1.2</v>
      </c>
      <c r="J45" s="4" t="s">
        <v>19</v>
      </c>
      <c r="K45" s="4" t="s">
        <v>19</v>
      </c>
      <c r="L45" s="4"/>
      <c r="M45" s="4" t="s">
        <v>22</v>
      </c>
      <c r="N45" s="1" t="s">
        <v>255</v>
      </c>
      <c r="O45" s="1">
        <v>20150130</v>
      </c>
      <c r="P45" s="1" t="s">
        <v>256</v>
      </c>
      <c r="Q45" s="1">
        <v>20150130</v>
      </c>
    </row>
    <row r="46" spans="1:21" s="7" customFormat="1" x14ac:dyDescent="0.2">
      <c r="A46" s="4" t="s">
        <v>5</v>
      </c>
      <c r="B46" s="5" t="s">
        <v>31</v>
      </c>
      <c r="C46" s="4" t="s">
        <v>24</v>
      </c>
      <c r="D46" s="86">
        <v>41905</v>
      </c>
      <c r="E46" s="79">
        <v>1630</v>
      </c>
      <c r="F46" s="4">
        <v>0</v>
      </c>
      <c r="G46" s="4" t="s">
        <v>25</v>
      </c>
      <c r="H46" s="4">
        <v>70</v>
      </c>
      <c r="I46" s="4">
        <v>1.3</v>
      </c>
      <c r="J46" s="4" t="s">
        <v>19</v>
      </c>
      <c r="K46" s="4" t="s">
        <v>19</v>
      </c>
      <c r="L46" s="4"/>
      <c r="M46" s="4" t="s">
        <v>22</v>
      </c>
      <c r="N46" s="1" t="s">
        <v>255</v>
      </c>
      <c r="O46" s="1">
        <v>20150130</v>
      </c>
      <c r="P46" s="1" t="s">
        <v>256</v>
      </c>
      <c r="Q46" s="1">
        <v>20150130</v>
      </c>
    </row>
    <row r="47" spans="1:21" s="7" customFormat="1" x14ac:dyDescent="0.2">
      <c r="A47" s="4" t="s">
        <v>5</v>
      </c>
      <c r="B47" s="5" t="s">
        <v>31</v>
      </c>
      <c r="C47" s="4" t="s">
        <v>24</v>
      </c>
      <c r="D47" s="86">
        <v>41905</v>
      </c>
      <c r="E47" s="79">
        <v>1630</v>
      </c>
      <c r="F47" s="4">
        <v>0</v>
      </c>
      <c r="G47" s="4" t="s">
        <v>25</v>
      </c>
      <c r="H47" s="4">
        <v>80</v>
      </c>
      <c r="I47" s="4">
        <v>1.6</v>
      </c>
      <c r="J47" s="4" t="s">
        <v>19</v>
      </c>
      <c r="K47" s="4" t="s">
        <v>19</v>
      </c>
      <c r="L47" s="4"/>
      <c r="M47" s="4" t="s">
        <v>22</v>
      </c>
      <c r="N47" s="1" t="s">
        <v>255</v>
      </c>
      <c r="O47" s="1">
        <v>20150130</v>
      </c>
      <c r="P47" s="1" t="s">
        <v>256</v>
      </c>
      <c r="Q47" s="1">
        <v>20150130</v>
      </c>
    </row>
    <row r="48" spans="1:21" s="7" customFormat="1" x14ac:dyDescent="0.2">
      <c r="A48" s="4" t="s">
        <v>5</v>
      </c>
      <c r="B48" s="5" t="s">
        <v>31</v>
      </c>
      <c r="C48" s="4" t="s">
        <v>24</v>
      </c>
      <c r="D48" s="86">
        <v>41905</v>
      </c>
      <c r="E48" s="79">
        <v>1630</v>
      </c>
      <c r="F48" s="4">
        <v>0</v>
      </c>
      <c r="G48" s="4" t="s">
        <v>25</v>
      </c>
      <c r="H48" s="4">
        <v>90</v>
      </c>
      <c r="I48" s="4">
        <v>1.4</v>
      </c>
      <c r="J48" s="4" t="s">
        <v>19</v>
      </c>
      <c r="K48" s="4" t="s">
        <v>19</v>
      </c>
      <c r="L48" s="4"/>
      <c r="M48" s="4" t="s">
        <v>22</v>
      </c>
      <c r="N48" s="1" t="s">
        <v>255</v>
      </c>
      <c r="O48" s="1">
        <v>20150130</v>
      </c>
      <c r="P48" s="1" t="s">
        <v>256</v>
      </c>
      <c r="Q48" s="1">
        <v>20150130</v>
      </c>
    </row>
    <row r="49" spans="1:21" s="7" customFormat="1" x14ac:dyDescent="0.2">
      <c r="A49" s="4" t="s">
        <v>5</v>
      </c>
      <c r="B49" s="5" t="s">
        <v>31</v>
      </c>
      <c r="C49" s="4" t="s">
        <v>24</v>
      </c>
      <c r="D49" s="86">
        <v>41905</v>
      </c>
      <c r="E49" s="79">
        <v>1630</v>
      </c>
      <c r="F49" s="4">
        <v>0</v>
      </c>
      <c r="G49" s="4" t="s">
        <v>25</v>
      </c>
      <c r="H49" s="4">
        <v>100</v>
      </c>
      <c r="I49" s="4">
        <v>1.3</v>
      </c>
      <c r="J49" s="4" t="s">
        <v>19</v>
      </c>
      <c r="K49" s="4" t="s">
        <v>19</v>
      </c>
      <c r="L49" s="4"/>
      <c r="M49" s="4" t="s">
        <v>22</v>
      </c>
      <c r="N49" s="1" t="s">
        <v>255</v>
      </c>
      <c r="O49" s="1">
        <v>20150130</v>
      </c>
      <c r="P49" s="1" t="s">
        <v>256</v>
      </c>
      <c r="Q49" s="1">
        <v>20150130</v>
      </c>
    </row>
    <row r="50" spans="1:21" s="7" customFormat="1" x14ac:dyDescent="0.2">
      <c r="A50" s="4" t="s">
        <v>5</v>
      </c>
      <c r="B50" s="5" t="s">
        <v>31</v>
      </c>
      <c r="C50" s="4" t="s">
        <v>24</v>
      </c>
      <c r="D50" s="86">
        <v>41905</v>
      </c>
      <c r="E50" s="79">
        <v>1630</v>
      </c>
      <c r="F50" s="4">
        <v>0</v>
      </c>
      <c r="G50" s="4" t="s">
        <v>25</v>
      </c>
      <c r="H50" s="4">
        <v>110</v>
      </c>
      <c r="I50" s="4">
        <v>1.8</v>
      </c>
      <c r="J50" s="4" t="s">
        <v>19</v>
      </c>
      <c r="K50" s="4" t="s">
        <v>19</v>
      </c>
      <c r="L50" s="4"/>
      <c r="M50" s="4" t="s">
        <v>22</v>
      </c>
      <c r="N50" s="1" t="s">
        <v>255</v>
      </c>
      <c r="O50" s="1">
        <v>20150130</v>
      </c>
      <c r="P50" s="1" t="s">
        <v>256</v>
      </c>
      <c r="Q50" s="1">
        <v>20150130</v>
      </c>
    </row>
    <row r="51" spans="1:21" s="7" customFormat="1" x14ac:dyDescent="0.2">
      <c r="A51" s="4" t="s">
        <v>5</v>
      </c>
      <c r="B51" s="5" t="s">
        <v>31</v>
      </c>
      <c r="C51" s="4" t="s">
        <v>24</v>
      </c>
      <c r="D51" s="86">
        <v>41905</v>
      </c>
      <c r="E51" s="79">
        <v>1630</v>
      </c>
      <c r="F51" s="4">
        <v>0</v>
      </c>
      <c r="G51" s="4" t="s">
        <v>25</v>
      </c>
      <c r="H51" s="4">
        <v>120</v>
      </c>
      <c r="I51" s="4">
        <v>2</v>
      </c>
      <c r="J51" s="4" t="s">
        <v>19</v>
      </c>
      <c r="K51" s="4" t="s">
        <v>19</v>
      </c>
      <c r="L51" s="4"/>
      <c r="M51" s="4" t="s">
        <v>22</v>
      </c>
      <c r="N51" s="1" t="s">
        <v>255</v>
      </c>
      <c r="O51" s="1">
        <v>20150130</v>
      </c>
      <c r="P51" s="1" t="s">
        <v>256</v>
      </c>
      <c r="Q51" s="1">
        <v>20150130</v>
      </c>
    </row>
    <row r="52" spans="1:21" s="7" customFormat="1" x14ac:dyDescent="0.2">
      <c r="A52" s="4" t="s">
        <v>5</v>
      </c>
      <c r="B52" s="5" t="s">
        <v>31</v>
      </c>
      <c r="C52" s="4" t="s">
        <v>24</v>
      </c>
      <c r="D52" s="86">
        <v>41905</v>
      </c>
      <c r="E52" s="79">
        <v>1630</v>
      </c>
      <c r="F52" s="4">
        <v>0</v>
      </c>
      <c r="G52" s="4" t="s">
        <v>25</v>
      </c>
      <c r="H52" s="4">
        <v>130</v>
      </c>
      <c r="I52" s="4">
        <v>1.6</v>
      </c>
      <c r="J52" s="4" t="s">
        <v>19</v>
      </c>
      <c r="K52" s="4" t="s">
        <v>19</v>
      </c>
      <c r="L52" s="4"/>
      <c r="M52" s="4" t="s">
        <v>22</v>
      </c>
      <c r="N52" s="1" t="s">
        <v>255</v>
      </c>
      <c r="O52" s="1">
        <v>20150130</v>
      </c>
      <c r="P52" s="1" t="s">
        <v>256</v>
      </c>
      <c r="Q52" s="1">
        <v>20150130</v>
      </c>
    </row>
    <row r="53" spans="1:21" s="7" customFormat="1" x14ac:dyDescent="0.2">
      <c r="A53" s="4" t="s">
        <v>5</v>
      </c>
      <c r="B53" s="5" t="s">
        <v>31</v>
      </c>
      <c r="C53" s="4" t="s">
        <v>24</v>
      </c>
      <c r="D53" s="86">
        <v>41905</v>
      </c>
      <c r="E53" s="79">
        <v>1630</v>
      </c>
      <c r="F53" s="4">
        <v>0</v>
      </c>
      <c r="G53" s="4" t="s">
        <v>25</v>
      </c>
      <c r="H53" s="4">
        <v>140</v>
      </c>
      <c r="I53" s="4">
        <v>0.5</v>
      </c>
      <c r="J53" s="4" t="s">
        <v>19</v>
      </c>
      <c r="K53" s="4" t="s">
        <v>19</v>
      </c>
      <c r="L53" s="4"/>
      <c r="M53" s="4" t="s">
        <v>22</v>
      </c>
      <c r="N53" s="1" t="s">
        <v>255</v>
      </c>
      <c r="O53" s="1">
        <v>20150130</v>
      </c>
      <c r="P53" s="1" t="s">
        <v>256</v>
      </c>
      <c r="Q53" s="1">
        <v>20150130</v>
      </c>
    </row>
    <row r="54" spans="1:21" s="7" customFormat="1" x14ac:dyDescent="0.2">
      <c r="A54" s="4" t="s">
        <v>5</v>
      </c>
      <c r="B54" s="5" t="s">
        <v>31</v>
      </c>
      <c r="C54" s="4" t="s">
        <v>24</v>
      </c>
      <c r="D54" s="86">
        <v>41905</v>
      </c>
      <c r="E54" s="79">
        <v>1630</v>
      </c>
      <c r="F54" s="4">
        <v>0</v>
      </c>
      <c r="G54" s="4" t="s">
        <v>25</v>
      </c>
      <c r="H54" s="4">
        <v>143</v>
      </c>
      <c r="I54" s="4">
        <v>0</v>
      </c>
      <c r="J54" s="4" t="s">
        <v>19</v>
      </c>
      <c r="K54" s="4" t="s">
        <v>19</v>
      </c>
      <c r="L54" s="4" t="s">
        <v>32</v>
      </c>
      <c r="M54" s="4" t="s">
        <v>22</v>
      </c>
      <c r="N54" s="1" t="s">
        <v>255</v>
      </c>
      <c r="O54" s="1">
        <v>20150130</v>
      </c>
      <c r="P54" s="1" t="s">
        <v>256</v>
      </c>
      <c r="Q54" s="1">
        <v>20150130</v>
      </c>
    </row>
    <row r="55" spans="1:21" s="7" customFormat="1" x14ac:dyDescent="0.2">
      <c r="A55" s="19"/>
      <c r="B55" s="19"/>
      <c r="C55" s="19"/>
      <c r="D55" s="34"/>
      <c r="E55" s="35"/>
      <c r="F55" s="19"/>
      <c r="G55" s="19"/>
      <c r="H55" s="19"/>
      <c r="I55" s="19"/>
      <c r="J55" s="19"/>
      <c r="K55" s="19"/>
      <c r="L55" s="19"/>
      <c r="M55" s="19"/>
      <c r="U55" s="36"/>
    </row>
    <row r="56" spans="1:21" x14ac:dyDescent="0.2">
      <c r="A56" s="4" t="s">
        <v>140</v>
      </c>
      <c r="B56" s="1" t="s">
        <v>141</v>
      </c>
      <c r="C56" s="4" t="s">
        <v>24</v>
      </c>
      <c r="D56" s="86">
        <v>41907</v>
      </c>
      <c r="E56" s="27">
        <v>1440</v>
      </c>
      <c r="F56" s="106">
        <v>0.51432365000000024</v>
      </c>
      <c r="G56" s="4" t="s">
        <v>25</v>
      </c>
      <c r="H56" s="1">
        <v>0</v>
      </c>
      <c r="I56" s="1">
        <v>0.49299999999993815</v>
      </c>
      <c r="J56" s="84">
        <v>562.07000000000005</v>
      </c>
      <c r="K56" s="84">
        <v>561.57700000000011</v>
      </c>
      <c r="L56" s="1" t="s">
        <v>147</v>
      </c>
      <c r="M56" s="3" t="s">
        <v>108</v>
      </c>
      <c r="N56" s="1" t="s">
        <v>255</v>
      </c>
      <c r="O56" s="1">
        <v>20150130</v>
      </c>
      <c r="P56" s="1" t="s">
        <v>256</v>
      </c>
      <c r="Q56" s="1">
        <v>20150130</v>
      </c>
    </row>
    <row r="57" spans="1:21" x14ac:dyDescent="0.2">
      <c r="A57" s="4" t="s">
        <v>140</v>
      </c>
      <c r="B57" s="1" t="s">
        <v>141</v>
      </c>
      <c r="C57" s="4" t="s">
        <v>24</v>
      </c>
      <c r="D57" s="86">
        <v>41907</v>
      </c>
      <c r="E57" s="27">
        <v>1440</v>
      </c>
      <c r="F57" s="106">
        <v>0.51432365000000024</v>
      </c>
      <c r="G57" s="4" t="s">
        <v>25</v>
      </c>
      <c r="H57" s="1">
        <v>14</v>
      </c>
      <c r="I57" s="4" t="s">
        <v>19</v>
      </c>
      <c r="J57" s="4" t="s">
        <v>19</v>
      </c>
      <c r="K57" s="84">
        <v>562.12200000000007</v>
      </c>
      <c r="M57" s="3" t="s">
        <v>108</v>
      </c>
      <c r="N57" s="1" t="s">
        <v>255</v>
      </c>
      <c r="O57" s="1">
        <v>20150130</v>
      </c>
      <c r="P57" s="1" t="s">
        <v>256</v>
      </c>
      <c r="Q57" s="1">
        <v>20150130</v>
      </c>
    </row>
    <row r="58" spans="1:21" x14ac:dyDescent="0.2">
      <c r="A58" s="4" t="s">
        <v>140</v>
      </c>
      <c r="B58" s="1" t="s">
        <v>141</v>
      </c>
      <c r="C58" s="4" t="s">
        <v>24</v>
      </c>
      <c r="D58" s="86">
        <v>41907</v>
      </c>
      <c r="E58" s="27">
        <v>1440</v>
      </c>
      <c r="F58" s="106">
        <v>0.51432365000000024</v>
      </c>
      <c r="G58" s="4" t="s">
        <v>25</v>
      </c>
      <c r="H58" s="1">
        <v>25</v>
      </c>
      <c r="I58" s="4" t="s">
        <v>19</v>
      </c>
      <c r="J58" s="4" t="s">
        <v>19</v>
      </c>
      <c r="K58" s="84">
        <v>561.47200000000009</v>
      </c>
      <c r="M58" s="3" t="s">
        <v>108</v>
      </c>
      <c r="N58" s="1" t="s">
        <v>255</v>
      </c>
      <c r="O58" s="1">
        <v>20150130</v>
      </c>
      <c r="P58" s="1" t="s">
        <v>256</v>
      </c>
      <c r="Q58" s="1">
        <v>20150130</v>
      </c>
    </row>
    <row r="59" spans="1:21" x14ac:dyDescent="0.2">
      <c r="A59" s="4" t="s">
        <v>140</v>
      </c>
      <c r="B59" s="1" t="s">
        <v>141</v>
      </c>
      <c r="C59" s="4" t="s">
        <v>24</v>
      </c>
      <c r="D59" s="86">
        <v>41907</v>
      </c>
      <c r="E59" s="27">
        <v>1440</v>
      </c>
      <c r="F59" s="106">
        <v>0.51432365000000024</v>
      </c>
      <c r="G59" s="4" t="s">
        <v>25</v>
      </c>
      <c r="H59" s="1">
        <v>35</v>
      </c>
      <c r="I59" s="4" t="s">
        <v>19</v>
      </c>
      <c r="J59" s="4" t="s">
        <v>19</v>
      </c>
      <c r="K59" s="84">
        <v>561.73200000000008</v>
      </c>
      <c r="M59" s="3" t="s">
        <v>108</v>
      </c>
      <c r="N59" s="1" t="s">
        <v>255</v>
      </c>
      <c r="O59" s="1">
        <v>20150130</v>
      </c>
      <c r="P59" s="1" t="s">
        <v>256</v>
      </c>
      <c r="Q59" s="1">
        <v>20150130</v>
      </c>
    </row>
    <row r="60" spans="1:21" x14ac:dyDescent="0.2">
      <c r="A60" s="4" t="s">
        <v>140</v>
      </c>
      <c r="B60" s="1" t="s">
        <v>141</v>
      </c>
      <c r="C60" s="4" t="s">
        <v>24</v>
      </c>
      <c r="D60" s="86">
        <v>41907</v>
      </c>
      <c r="E60" s="27">
        <v>1440</v>
      </c>
      <c r="F60" s="106">
        <v>0.51432365000000024</v>
      </c>
      <c r="G60" s="4" t="s">
        <v>25</v>
      </c>
      <c r="H60" s="1">
        <v>50</v>
      </c>
      <c r="I60" s="1">
        <v>0.77054199999997763</v>
      </c>
      <c r="J60" s="84">
        <v>562.27254200000004</v>
      </c>
      <c r="K60" s="84">
        <v>561.50200000000007</v>
      </c>
      <c r="L60" s="1" t="s">
        <v>148</v>
      </c>
      <c r="M60" s="3" t="s">
        <v>108</v>
      </c>
      <c r="N60" s="1" t="s">
        <v>255</v>
      </c>
      <c r="O60" s="1">
        <v>20150130</v>
      </c>
      <c r="P60" s="1" t="s">
        <v>256</v>
      </c>
      <c r="Q60" s="1">
        <v>20150130</v>
      </c>
    </row>
    <row r="61" spans="1:21" x14ac:dyDescent="0.2">
      <c r="A61" s="4" t="s">
        <v>140</v>
      </c>
      <c r="B61" s="1" t="s">
        <v>141</v>
      </c>
      <c r="C61" s="4" t="s">
        <v>24</v>
      </c>
      <c r="D61" s="86">
        <v>41907</v>
      </c>
      <c r="E61" s="27">
        <v>1440</v>
      </c>
      <c r="F61" s="106">
        <v>0.51432365000000024</v>
      </c>
      <c r="G61" s="4" t="s">
        <v>25</v>
      </c>
      <c r="H61" s="1">
        <v>65</v>
      </c>
      <c r="I61" s="4" t="s">
        <v>19</v>
      </c>
      <c r="J61" s="4" t="s">
        <v>19</v>
      </c>
      <c r="K61" s="84">
        <v>560.73200000000008</v>
      </c>
      <c r="M61" s="3" t="s">
        <v>108</v>
      </c>
      <c r="N61" s="1" t="s">
        <v>255</v>
      </c>
      <c r="O61" s="1">
        <v>20150130</v>
      </c>
      <c r="P61" s="1" t="s">
        <v>256</v>
      </c>
      <c r="Q61" s="1">
        <v>20150130</v>
      </c>
    </row>
    <row r="62" spans="1:21" x14ac:dyDescent="0.2">
      <c r="A62" s="4" t="s">
        <v>140</v>
      </c>
      <c r="B62" s="1" t="s">
        <v>141</v>
      </c>
      <c r="C62" s="4" t="s">
        <v>24</v>
      </c>
      <c r="D62" s="86">
        <v>41907</v>
      </c>
      <c r="E62" s="27">
        <v>1440</v>
      </c>
      <c r="F62" s="106">
        <v>0.51432365000000024</v>
      </c>
      <c r="G62" s="4" t="s">
        <v>25</v>
      </c>
      <c r="H62" s="1">
        <v>80</v>
      </c>
      <c r="I62" s="1">
        <v>1.5643270000000484</v>
      </c>
      <c r="J62" s="84">
        <v>562.31632700000011</v>
      </c>
      <c r="K62" s="84">
        <v>560.75200000000007</v>
      </c>
      <c r="L62" s="1" t="s">
        <v>148</v>
      </c>
      <c r="M62" s="3" t="s">
        <v>108</v>
      </c>
      <c r="N62" s="1" t="s">
        <v>255</v>
      </c>
      <c r="O62" s="1">
        <v>20150130</v>
      </c>
      <c r="P62" s="1" t="s">
        <v>256</v>
      </c>
      <c r="Q62" s="1">
        <v>20150130</v>
      </c>
    </row>
    <row r="63" spans="1:21" x14ac:dyDescent="0.2">
      <c r="A63" s="4" t="s">
        <v>140</v>
      </c>
      <c r="B63" s="1" t="s">
        <v>141</v>
      </c>
      <c r="C63" s="4" t="s">
        <v>24</v>
      </c>
      <c r="D63" s="86">
        <v>41907</v>
      </c>
      <c r="E63" s="27">
        <v>1440</v>
      </c>
      <c r="F63" s="106">
        <v>0.51432365000000024</v>
      </c>
      <c r="G63" s="4" t="s">
        <v>25</v>
      </c>
      <c r="H63" s="1">
        <v>100</v>
      </c>
      <c r="I63" s="4" t="s">
        <v>19</v>
      </c>
      <c r="J63" s="4" t="s">
        <v>19</v>
      </c>
      <c r="K63" s="84">
        <v>561.19200000000012</v>
      </c>
      <c r="M63" s="3" t="s">
        <v>108</v>
      </c>
      <c r="N63" s="1" t="s">
        <v>255</v>
      </c>
      <c r="O63" s="1">
        <v>20150130</v>
      </c>
      <c r="P63" s="1" t="s">
        <v>256</v>
      </c>
      <c r="Q63" s="1">
        <v>20150130</v>
      </c>
    </row>
    <row r="64" spans="1:21" x14ac:dyDescent="0.2">
      <c r="A64" s="4" t="s">
        <v>140</v>
      </c>
      <c r="B64" s="1" t="s">
        <v>141</v>
      </c>
      <c r="C64" s="4" t="s">
        <v>24</v>
      </c>
      <c r="D64" s="86">
        <v>41907</v>
      </c>
      <c r="E64" s="27">
        <v>1440</v>
      </c>
      <c r="F64" s="106">
        <v>0.51432365000000024</v>
      </c>
      <c r="G64" s="4" t="s">
        <v>25</v>
      </c>
      <c r="H64" s="1">
        <v>110</v>
      </c>
      <c r="I64" s="1">
        <v>0.62811199999998735</v>
      </c>
      <c r="J64" s="84">
        <v>562.36011200000007</v>
      </c>
      <c r="K64" s="84">
        <v>561.73200000000008</v>
      </c>
      <c r="L64" s="1" t="s">
        <v>148</v>
      </c>
      <c r="M64" s="3" t="s">
        <v>108</v>
      </c>
      <c r="N64" s="1" t="s">
        <v>255</v>
      </c>
      <c r="O64" s="1">
        <v>20150130</v>
      </c>
      <c r="P64" s="1" t="s">
        <v>256</v>
      </c>
      <c r="Q64" s="1">
        <v>20150130</v>
      </c>
    </row>
    <row r="65" spans="1:21" x14ac:dyDescent="0.2">
      <c r="A65" s="4" t="s">
        <v>140</v>
      </c>
      <c r="B65" s="1" t="s">
        <v>141</v>
      </c>
      <c r="C65" s="4" t="s">
        <v>24</v>
      </c>
      <c r="D65" s="86">
        <v>41907</v>
      </c>
      <c r="E65" s="27">
        <v>1440</v>
      </c>
      <c r="F65" s="106">
        <v>0.51432365000000024</v>
      </c>
      <c r="G65" s="4" t="s">
        <v>25</v>
      </c>
      <c r="H65" s="1">
        <v>125</v>
      </c>
      <c r="I65" s="4" t="s">
        <v>19</v>
      </c>
      <c r="J65" s="4" t="s">
        <v>19</v>
      </c>
      <c r="K65" s="84">
        <v>561.75200000000007</v>
      </c>
      <c r="M65" s="3" t="s">
        <v>108</v>
      </c>
      <c r="N65" s="1" t="s">
        <v>255</v>
      </c>
      <c r="O65" s="1">
        <v>20150130</v>
      </c>
      <c r="P65" s="1" t="s">
        <v>256</v>
      </c>
      <c r="Q65" s="1">
        <v>20150130</v>
      </c>
    </row>
    <row r="66" spans="1:21" x14ac:dyDescent="0.2">
      <c r="A66" s="4" t="s">
        <v>140</v>
      </c>
      <c r="B66" s="1" t="s">
        <v>141</v>
      </c>
      <c r="C66" s="4" t="s">
        <v>24</v>
      </c>
      <c r="D66" s="86">
        <v>41907</v>
      </c>
      <c r="E66" s="27">
        <v>1440</v>
      </c>
      <c r="F66" s="106">
        <v>0.51432365000000024</v>
      </c>
      <c r="G66" s="4" t="s">
        <v>25</v>
      </c>
      <c r="H66" s="1">
        <v>140</v>
      </c>
      <c r="I66" s="4" t="s">
        <v>19</v>
      </c>
      <c r="J66" s="4" t="s">
        <v>19</v>
      </c>
      <c r="K66" s="84">
        <v>561.91200000000003</v>
      </c>
      <c r="M66" s="3" t="s">
        <v>108</v>
      </c>
      <c r="N66" s="1" t="s">
        <v>255</v>
      </c>
      <c r="O66" s="1">
        <v>20150130</v>
      </c>
      <c r="P66" s="1" t="s">
        <v>256</v>
      </c>
      <c r="Q66" s="1">
        <v>20150130</v>
      </c>
    </row>
    <row r="67" spans="1:21" x14ac:dyDescent="0.2">
      <c r="A67" s="4" t="s">
        <v>140</v>
      </c>
      <c r="B67" s="1" t="s">
        <v>141</v>
      </c>
      <c r="C67" s="4" t="s">
        <v>24</v>
      </c>
      <c r="D67" s="86">
        <v>41907</v>
      </c>
      <c r="E67" s="27">
        <v>1440</v>
      </c>
      <c r="F67" s="106">
        <v>0.51432365000000024</v>
      </c>
      <c r="G67" s="4" t="s">
        <v>25</v>
      </c>
      <c r="H67" s="1">
        <v>155</v>
      </c>
      <c r="I67" s="1">
        <v>0.98378950000005716</v>
      </c>
      <c r="J67" s="84">
        <v>562.42578950000018</v>
      </c>
      <c r="K67" s="84">
        <v>561.44200000000012</v>
      </c>
      <c r="L67" s="1" t="s">
        <v>148</v>
      </c>
      <c r="M67" s="3" t="s">
        <v>108</v>
      </c>
      <c r="N67" s="1" t="s">
        <v>255</v>
      </c>
      <c r="O67" s="1">
        <v>20150130</v>
      </c>
      <c r="P67" s="1" t="s">
        <v>256</v>
      </c>
      <c r="Q67" s="1">
        <v>20150130</v>
      </c>
    </row>
    <row r="68" spans="1:21" x14ac:dyDescent="0.2">
      <c r="A68" s="4" t="s">
        <v>140</v>
      </c>
      <c r="B68" s="1" t="s">
        <v>141</v>
      </c>
      <c r="C68" s="4" t="s">
        <v>24</v>
      </c>
      <c r="D68" s="86">
        <v>41907</v>
      </c>
      <c r="E68" s="27">
        <v>1440</v>
      </c>
      <c r="F68" s="106">
        <v>0.51432365000000024</v>
      </c>
      <c r="G68" s="4" t="s">
        <v>25</v>
      </c>
      <c r="H68" s="1">
        <v>170</v>
      </c>
      <c r="I68" s="4" t="s">
        <v>19</v>
      </c>
      <c r="J68" s="4" t="s">
        <v>19</v>
      </c>
      <c r="K68" s="84">
        <v>561.06200000000013</v>
      </c>
      <c r="M68" s="3" t="s">
        <v>108</v>
      </c>
      <c r="N68" s="1" t="s">
        <v>255</v>
      </c>
      <c r="O68" s="1">
        <v>20150130</v>
      </c>
      <c r="P68" s="1" t="s">
        <v>256</v>
      </c>
      <c r="Q68" s="1">
        <v>20150130</v>
      </c>
    </row>
    <row r="69" spans="1:21" x14ac:dyDescent="0.2">
      <c r="A69" s="4" t="s">
        <v>140</v>
      </c>
      <c r="B69" s="1" t="s">
        <v>141</v>
      </c>
      <c r="C69" s="4" t="s">
        <v>24</v>
      </c>
      <c r="D69" s="86">
        <v>41907</v>
      </c>
      <c r="E69" s="27">
        <v>1440</v>
      </c>
      <c r="F69" s="106">
        <v>0.51432365000000024</v>
      </c>
      <c r="G69" s="4" t="s">
        <v>25</v>
      </c>
      <c r="H69" s="1">
        <v>185</v>
      </c>
      <c r="I69" s="4" t="s">
        <v>19</v>
      </c>
      <c r="J69" s="4" t="s">
        <v>19</v>
      </c>
      <c r="K69" s="84">
        <v>561.82200000000012</v>
      </c>
      <c r="M69" s="3" t="s">
        <v>108</v>
      </c>
      <c r="N69" s="1" t="s">
        <v>255</v>
      </c>
      <c r="O69" s="1">
        <v>20150130</v>
      </c>
      <c r="P69" s="1" t="s">
        <v>256</v>
      </c>
      <c r="Q69" s="1">
        <v>20150130</v>
      </c>
    </row>
    <row r="70" spans="1:21" x14ac:dyDescent="0.2">
      <c r="A70" s="4" t="s">
        <v>140</v>
      </c>
      <c r="B70" s="1" t="s">
        <v>141</v>
      </c>
      <c r="C70" s="4" t="s">
        <v>24</v>
      </c>
      <c r="D70" s="86">
        <v>41907</v>
      </c>
      <c r="E70" s="27">
        <v>1440</v>
      </c>
      <c r="F70" s="106">
        <v>0.51432365000000024</v>
      </c>
      <c r="G70" s="4" t="s">
        <v>25</v>
      </c>
      <c r="H70" s="1">
        <v>200</v>
      </c>
      <c r="I70" s="1">
        <v>0.99799999999993361</v>
      </c>
      <c r="J70" s="84">
        <v>562.66</v>
      </c>
      <c r="K70" s="84">
        <v>561.66200000000003</v>
      </c>
      <c r="L70" s="1" t="s">
        <v>148</v>
      </c>
      <c r="M70" s="3" t="s">
        <v>108</v>
      </c>
      <c r="N70" s="1" t="s">
        <v>255</v>
      </c>
      <c r="O70" s="1">
        <v>20150130</v>
      </c>
      <c r="P70" s="1" t="s">
        <v>256</v>
      </c>
      <c r="Q70" s="1">
        <v>20150130</v>
      </c>
    </row>
    <row r="71" spans="1:21" s="7" customFormat="1" x14ac:dyDescent="0.2">
      <c r="A71" s="19"/>
      <c r="B71" s="19"/>
      <c r="C71" s="19"/>
      <c r="D71" s="34"/>
      <c r="E71" s="35"/>
      <c r="F71" s="19"/>
      <c r="G71" s="19"/>
      <c r="H71" s="19"/>
      <c r="I71" s="19"/>
      <c r="J71" s="19"/>
      <c r="K71" s="19"/>
      <c r="L71" s="19"/>
      <c r="M71" s="19"/>
      <c r="U71" s="36"/>
    </row>
    <row r="72" spans="1:21" x14ac:dyDescent="0.2">
      <c r="A72" s="4" t="s">
        <v>140</v>
      </c>
      <c r="B72" s="1" t="s">
        <v>151</v>
      </c>
      <c r="C72" s="4" t="s">
        <v>24</v>
      </c>
      <c r="D72" s="86">
        <v>41907</v>
      </c>
      <c r="E72" s="27">
        <v>1440</v>
      </c>
      <c r="F72" s="106">
        <v>0.51432365000000024</v>
      </c>
      <c r="G72" s="1" t="s">
        <v>143</v>
      </c>
      <c r="H72" s="1">
        <v>-22.5</v>
      </c>
      <c r="I72" s="1" t="s">
        <v>24</v>
      </c>
      <c r="J72" s="84">
        <v>562.07000000000005</v>
      </c>
      <c r="K72" s="84">
        <v>565.07000000000005</v>
      </c>
      <c r="M72" s="3" t="s">
        <v>108</v>
      </c>
      <c r="N72" s="1" t="s">
        <v>255</v>
      </c>
      <c r="O72" s="1">
        <v>20150130</v>
      </c>
      <c r="P72" s="1" t="s">
        <v>256</v>
      </c>
      <c r="Q72" s="1">
        <v>20150130</v>
      </c>
    </row>
    <row r="73" spans="1:21" x14ac:dyDescent="0.2">
      <c r="A73" s="4" t="s">
        <v>140</v>
      </c>
      <c r="B73" s="1" t="s">
        <v>151</v>
      </c>
      <c r="C73" s="4" t="s">
        <v>24</v>
      </c>
      <c r="D73" s="86">
        <v>41907</v>
      </c>
      <c r="E73" s="27">
        <v>1440</v>
      </c>
      <c r="F73" s="106">
        <v>0.51432365000000024</v>
      </c>
      <c r="G73" s="1" t="s">
        <v>143</v>
      </c>
      <c r="H73" s="1">
        <v>-12.5</v>
      </c>
      <c r="I73" s="1" t="s">
        <v>24</v>
      </c>
      <c r="J73" s="84">
        <v>562.07000000000005</v>
      </c>
      <c r="K73" s="84">
        <v>564.57000000000005</v>
      </c>
      <c r="M73" s="3" t="s">
        <v>108</v>
      </c>
      <c r="N73" s="1" t="s">
        <v>255</v>
      </c>
      <c r="O73" s="1">
        <v>20150130</v>
      </c>
      <c r="P73" s="1" t="s">
        <v>256</v>
      </c>
      <c r="Q73" s="1">
        <v>20150130</v>
      </c>
    </row>
    <row r="74" spans="1:21" x14ac:dyDescent="0.2">
      <c r="A74" s="4" t="s">
        <v>140</v>
      </c>
      <c r="B74" s="1" t="s">
        <v>151</v>
      </c>
      <c r="C74" s="4" t="s">
        <v>24</v>
      </c>
      <c r="D74" s="86">
        <v>41907</v>
      </c>
      <c r="E74" s="27">
        <v>1440</v>
      </c>
      <c r="F74" s="106">
        <v>0.51432365000000024</v>
      </c>
      <c r="G74" s="1" t="s">
        <v>143</v>
      </c>
      <c r="H74" s="1">
        <v>-7.5</v>
      </c>
      <c r="I74" s="1" t="s">
        <v>24</v>
      </c>
      <c r="J74" s="84">
        <v>562.07000000000005</v>
      </c>
      <c r="K74" s="84">
        <v>564.32000000000005</v>
      </c>
      <c r="M74" s="3" t="s">
        <v>108</v>
      </c>
      <c r="N74" s="1" t="s">
        <v>255</v>
      </c>
      <c r="O74" s="1">
        <v>20150130</v>
      </c>
      <c r="P74" s="1" t="s">
        <v>256</v>
      </c>
      <c r="Q74" s="1">
        <v>20150130</v>
      </c>
    </row>
    <row r="75" spans="1:21" x14ac:dyDescent="0.2">
      <c r="A75" s="4" t="s">
        <v>140</v>
      </c>
      <c r="B75" s="1" t="s">
        <v>151</v>
      </c>
      <c r="C75" s="4" t="s">
        <v>24</v>
      </c>
      <c r="D75" s="86">
        <v>41907</v>
      </c>
      <c r="E75" s="27">
        <v>1440</v>
      </c>
      <c r="F75" s="106">
        <v>0.51432365000000024</v>
      </c>
      <c r="G75" s="1" t="s">
        <v>143</v>
      </c>
      <c r="H75" s="1">
        <v>-2.5</v>
      </c>
      <c r="I75" s="1" t="s">
        <v>24</v>
      </c>
      <c r="J75" s="84">
        <v>562.07000000000005</v>
      </c>
      <c r="K75" s="84">
        <v>563.07000000000005</v>
      </c>
      <c r="M75" s="3" t="s">
        <v>108</v>
      </c>
      <c r="N75" s="1" t="s">
        <v>255</v>
      </c>
      <c r="O75" s="1">
        <v>20150130</v>
      </c>
      <c r="P75" s="1" t="s">
        <v>256</v>
      </c>
      <c r="Q75" s="1">
        <v>20150130</v>
      </c>
    </row>
    <row r="76" spans="1:21" x14ac:dyDescent="0.2">
      <c r="A76" s="4" t="s">
        <v>140</v>
      </c>
      <c r="B76" s="1" t="s">
        <v>151</v>
      </c>
      <c r="C76" s="4" t="s">
        <v>24</v>
      </c>
      <c r="D76" s="86">
        <v>41907</v>
      </c>
      <c r="E76" s="27">
        <v>1440</v>
      </c>
      <c r="F76" s="106">
        <v>0.51432365000000024</v>
      </c>
      <c r="G76" s="1" t="s">
        <v>143</v>
      </c>
      <c r="H76" s="1">
        <v>-1.5</v>
      </c>
      <c r="I76" s="1" t="s">
        <v>24</v>
      </c>
      <c r="J76" s="84">
        <v>562.07000000000005</v>
      </c>
      <c r="K76" s="84">
        <v>562.66999999999996</v>
      </c>
      <c r="M76" s="3" t="s">
        <v>108</v>
      </c>
      <c r="N76" s="1" t="s">
        <v>255</v>
      </c>
      <c r="O76" s="1">
        <v>20150130</v>
      </c>
      <c r="P76" s="1" t="s">
        <v>256</v>
      </c>
      <c r="Q76" s="1">
        <v>20150130</v>
      </c>
    </row>
    <row r="77" spans="1:21" x14ac:dyDescent="0.2">
      <c r="A77" s="4" t="s">
        <v>140</v>
      </c>
      <c r="B77" s="1" t="s">
        <v>151</v>
      </c>
      <c r="C77" s="4" t="s">
        <v>24</v>
      </c>
      <c r="D77" s="86">
        <v>41907</v>
      </c>
      <c r="E77" s="27">
        <v>1440</v>
      </c>
      <c r="F77" s="106">
        <v>0.51432365000000024</v>
      </c>
      <c r="G77" s="1" t="s">
        <v>143</v>
      </c>
      <c r="H77" s="1">
        <v>-1</v>
      </c>
      <c r="I77" s="1">
        <v>0.20000000000004547</v>
      </c>
      <c r="J77" s="84">
        <v>562.07000000000005</v>
      </c>
      <c r="K77" s="84">
        <v>561.87</v>
      </c>
      <c r="M77" s="3" t="s">
        <v>108</v>
      </c>
      <c r="N77" s="1" t="s">
        <v>255</v>
      </c>
      <c r="O77" s="1">
        <v>20150130</v>
      </c>
      <c r="P77" s="1" t="s">
        <v>256</v>
      </c>
      <c r="Q77" s="1">
        <v>20150130</v>
      </c>
    </row>
    <row r="78" spans="1:21" x14ac:dyDescent="0.2">
      <c r="A78" s="4" t="s">
        <v>140</v>
      </c>
      <c r="B78" s="1" t="s">
        <v>151</v>
      </c>
      <c r="C78" s="4" t="s">
        <v>24</v>
      </c>
      <c r="D78" s="86">
        <v>41907</v>
      </c>
      <c r="E78" s="27">
        <v>1440</v>
      </c>
      <c r="F78" s="106">
        <v>0.51432365000000024</v>
      </c>
      <c r="G78" s="1" t="s">
        <v>143</v>
      </c>
      <c r="H78" s="1">
        <v>0</v>
      </c>
      <c r="I78" s="1">
        <v>0.5</v>
      </c>
      <c r="J78" s="84">
        <v>562.07000000000005</v>
      </c>
      <c r="K78" s="84">
        <v>561.57000000000005</v>
      </c>
      <c r="M78" s="3" t="s">
        <v>108</v>
      </c>
      <c r="N78" s="1" t="s">
        <v>255</v>
      </c>
      <c r="O78" s="1">
        <v>20150130</v>
      </c>
      <c r="P78" s="1" t="s">
        <v>256</v>
      </c>
      <c r="Q78" s="1">
        <v>20150130</v>
      </c>
    </row>
    <row r="79" spans="1:21" x14ac:dyDescent="0.2">
      <c r="A79" s="4" t="s">
        <v>140</v>
      </c>
      <c r="B79" s="1" t="s">
        <v>151</v>
      </c>
      <c r="C79" s="4" t="s">
        <v>24</v>
      </c>
      <c r="D79" s="86">
        <v>41907</v>
      </c>
      <c r="E79" s="27">
        <v>1440</v>
      </c>
      <c r="F79" s="106">
        <v>0.51432365000000024</v>
      </c>
      <c r="G79" s="1" t="s">
        <v>143</v>
      </c>
      <c r="H79" s="1">
        <v>2</v>
      </c>
      <c r="I79" s="1">
        <v>0</v>
      </c>
      <c r="J79" s="84">
        <v>562.07000000000005</v>
      </c>
      <c r="K79" s="84">
        <v>562.07000000000005</v>
      </c>
      <c r="M79" s="3" t="s">
        <v>108</v>
      </c>
      <c r="N79" s="1" t="s">
        <v>255</v>
      </c>
      <c r="O79" s="1">
        <v>20150130</v>
      </c>
      <c r="P79" s="1" t="s">
        <v>256</v>
      </c>
      <c r="Q79" s="1">
        <v>20150130</v>
      </c>
    </row>
    <row r="80" spans="1:21" x14ac:dyDescent="0.2">
      <c r="A80" s="4" t="s">
        <v>140</v>
      </c>
      <c r="B80" s="1" t="s">
        <v>151</v>
      </c>
      <c r="C80" s="4" t="s">
        <v>24</v>
      </c>
      <c r="D80" s="86">
        <v>41907</v>
      </c>
      <c r="E80" s="27">
        <v>1440</v>
      </c>
      <c r="F80" s="106">
        <v>0.51432365000000024</v>
      </c>
      <c r="G80" s="1" t="s">
        <v>143</v>
      </c>
      <c r="H80" s="1">
        <v>3.5</v>
      </c>
      <c r="I80" s="1" t="s">
        <v>24</v>
      </c>
      <c r="J80" s="84">
        <v>562.07000000000005</v>
      </c>
      <c r="K80" s="84">
        <v>562.27</v>
      </c>
      <c r="M80" s="3" t="s">
        <v>108</v>
      </c>
      <c r="N80" s="1" t="s">
        <v>255</v>
      </c>
      <c r="O80" s="1">
        <v>20150130</v>
      </c>
      <c r="P80" s="1" t="s">
        <v>256</v>
      </c>
      <c r="Q80" s="1">
        <v>20150130</v>
      </c>
    </row>
    <row r="81" spans="1:17" x14ac:dyDescent="0.2">
      <c r="A81" s="4" t="s">
        <v>140</v>
      </c>
      <c r="B81" s="1" t="s">
        <v>151</v>
      </c>
      <c r="C81" s="4" t="s">
        <v>24</v>
      </c>
      <c r="D81" s="86">
        <v>41907</v>
      </c>
      <c r="E81" s="27">
        <v>1440</v>
      </c>
      <c r="F81" s="106">
        <v>0.51432365000000024</v>
      </c>
      <c r="G81" s="1" t="s">
        <v>143</v>
      </c>
      <c r="H81" s="1">
        <v>5.5</v>
      </c>
      <c r="I81" s="1" t="s">
        <v>24</v>
      </c>
      <c r="J81" s="84">
        <v>562.07000000000005</v>
      </c>
      <c r="K81" s="84">
        <v>564.32000000000005</v>
      </c>
      <c r="M81" s="3" t="s">
        <v>108</v>
      </c>
      <c r="N81" s="1" t="s">
        <v>255</v>
      </c>
      <c r="O81" s="1">
        <v>20150130</v>
      </c>
      <c r="P81" s="1" t="s">
        <v>256</v>
      </c>
      <c r="Q81" s="1">
        <v>20150130</v>
      </c>
    </row>
    <row r="82" spans="1:17" x14ac:dyDescent="0.2">
      <c r="A82" s="4" t="s">
        <v>140</v>
      </c>
      <c r="B82" s="1" t="s">
        <v>151</v>
      </c>
      <c r="C82" s="4" t="s">
        <v>24</v>
      </c>
      <c r="D82" s="86">
        <v>41907</v>
      </c>
      <c r="E82" s="27">
        <v>1440</v>
      </c>
      <c r="F82" s="106">
        <v>0.51432365000000024</v>
      </c>
      <c r="G82" s="1" t="s">
        <v>143</v>
      </c>
      <c r="H82" s="1">
        <v>5.5</v>
      </c>
      <c r="I82" s="1" t="s">
        <v>24</v>
      </c>
      <c r="J82" s="84">
        <v>562.07000000000005</v>
      </c>
      <c r="K82" s="84">
        <v>564.32000000000005</v>
      </c>
      <c r="M82" s="3" t="s">
        <v>108</v>
      </c>
      <c r="N82" s="1" t="s">
        <v>255</v>
      </c>
      <c r="O82" s="1">
        <v>20150130</v>
      </c>
      <c r="P82" s="1" t="s">
        <v>256</v>
      </c>
      <c r="Q82" s="1">
        <v>20150130</v>
      </c>
    </row>
    <row r="83" spans="1:17" x14ac:dyDescent="0.2">
      <c r="A83" s="19"/>
      <c r="B83" s="19"/>
      <c r="C83" s="19"/>
      <c r="D83" s="34"/>
      <c r="E83" s="35"/>
      <c r="F83" s="19"/>
      <c r="G83" s="19"/>
      <c r="H83" s="19"/>
      <c r="I83" s="19"/>
      <c r="J83" s="19"/>
      <c r="K83" s="19"/>
      <c r="L83" s="19"/>
      <c r="M83" s="19"/>
      <c r="N83" s="7"/>
    </row>
    <row r="84" spans="1:17" x14ac:dyDescent="0.2">
      <c r="A84" s="4" t="s">
        <v>140</v>
      </c>
      <c r="B84" s="1" t="s">
        <v>152</v>
      </c>
      <c r="C84" s="4" t="s">
        <v>24</v>
      </c>
      <c r="D84" s="86">
        <v>41907</v>
      </c>
      <c r="E84" s="27">
        <v>1440</v>
      </c>
      <c r="F84" s="4" t="s">
        <v>19</v>
      </c>
      <c r="G84" s="1" t="s">
        <v>143</v>
      </c>
      <c r="H84" s="1">
        <v>-24</v>
      </c>
      <c r="I84" s="1" t="s">
        <v>24</v>
      </c>
      <c r="J84" s="84">
        <v>562.27</v>
      </c>
      <c r="K84" s="84">
        <v>564.77</v>
      </c>
      <c r="M84" s="3" t="s">
        <v>108</v>
      </c>
      <c r="N84" s="1" t="s">
        <v>255</v>
      </c>
      <c r="O84" s="1">
        <v>20150130</v>
      </c>
      <c r="P84" s="1" t="s">
        <v>256</v>
      </c>
      <c r="Q84" s="1">
        <v>20150130</v>
      </c>
    </row>
    <row r="85" spans="1:17" x14ac:dyDescent="0.2">
      <c r="A85" s="4" t="s">
        <v>140</v>
      </c>
      <c r="B85" s="1" t="s">
        <v>152</v>
      </c>
      <c r="C85" s="4" t="s">
        <v>24</v>
      </c>
      <c r="D85" s="86">
        <v>41907</v>
      </c>
      <c r="E85" s="27">
        <v>1440</v>
      </c>
      <c r="F85" s="4" t="s">
        <v>19</v>
      </c>
      <c r="G85" s="1" t="s">
        <v>143</v>
      </c>
      <c r="H85" s="1">
        <v>-14</v>
      </c>
      <c r="I85" s="1" t="s">
        <v>24</v>
      </c>
      <c r="J85" s="84">
        <v>562.27</v>
      </c>
      <c r="K85" s="84">
        <v>562.77</v>
      </c>
      <c r="M85" s="3" t="s">
        <v>108</v>
      </c>
      <c r="N85" s="1" t="s">
        <v>255</v>
      </c>
      <c r="O85" s="1">
        <v>20150130</v>
      </c>
      <c r="P85" s="1" t="s">
        <v>256</v>
      </c>
      <c r="Q85" s="1">
        <v>20150130</v>
      </c>
    </row>
    <row r="86" spans="1:17" x14ac:dyDescent="0.2">
      <c r="A86" s="4" t="s">
        <v>140</v>
      </c>
      <c r="B86" s="1" t="s">
        <v>152</v>
      </c>
      <c r="C86" s="4" t="s">
        <v>24</v>
      </c>
      <c r="D86" s="86">
        <v>41907</v>
      </c>
      <c r="E86" s="27">
        <v>1440</v>
      </c>
      <c r="F86" s="4" t="s">
        <v>19</v>
      </c>
      <c r="G86" s="1" t="s">
        <v>143</v>
      </c>
      <c r="H86" s="1">
        <v>-11.5</v>
      </c>
      <c r="I86" s="1">
        <v>0</v>
      </c>
      <c r="J86" s="84">
        <v>562.27</v>
      </c>
      <c r="K86" s="84">
        <v>562.27</v>
      </c>
      <c r="M86" s="3" t="s">
        <v>108</v>
      </c>
      <c r="N86" s="1" t="s">
        <v>255</v>
      </c>
      <c r="O86" s="1">
        <v>20150130</v>
      </c>
      <c r="P86" s="1" t="s">
        <v>256</v>
      </c>
      <c r="Q86" s="1">
        <v>20150130</v>
      </c>
    </row>
    <row r="87" spans="1:17" x14ac:dyDescent="0.2">
      <c r="A87" s="4" t="s">
        <v>140</v>
      </c>
      <c r="B87" s="1" t="s">
        <v>152</v>
      </c>
      <c r="C87" s="4" t="s">
        <v>24</v>
      </c>
      <c r="D87" s="86">
        <v>41907</v>
      </c>
      <c r="E87" s="27">
        <v>1440</v>
      </c>
      <c r="F87" s="4" t="s">
        <v>19</v>
      </c>
      <c r="G87" s="1" t="s">
        <v>143</v>
      </c>
      <c r="H87" s="1">
        <v>-9</v>
      </c>
      <c r="I87" s="1">
        <v>0.79999999999995453</v>
      </c>
      <c r="J87" s="84">
        <v>562.27</v>
      </c>
      <c r="K87" s="84">
        <v>561.47</v>
      </c>
      <c r="M87" s="3" t="s">
        <v>108</v>
      </c>
      <c r="N87" s="1" t="s">
        <v>255</v>
      </c>
      <c r="O87" s="1">
        <v>20150130</v>
      </c>
      <c r="P87" s="1" t="s">
        <v>256</v>
      </c>
      <c r="Q87" s="1">
        <v>20150130</v>
      </c>
    </row>
    <row r="88" spans="1:17" x14ac:dyDescent="0.2">
      <c r="A88" s="4" t="s">
        <v>140</v>
      </c>
      <c r="B88" s="1" t="s">
        <v>152</v>
      </c>
      <c r="C88" s="4" t="s">
        <v>24</v>
      </c>
      <c r="D88" s="86">
        <v>41907</v>
      </c>
      <c r="E88" s="27">
        <v>1440</v>
      </c>
      <c r="F88" s="4" t="s">
        <v>19</v>
      </c>
      <c r="G88" s="1" t="s">
        <v>143</v>
      </c>
      <c r="H88" s="1">
        <v>-6</v>
      </c>
      <c r="I88" s="1">
        <v>1</v>
      </c>
      <c r="J88" s="84">
        <v>562.27</v>
      </c>
      <c r="K88" s="84">
        <v>561.27</v>
      </c>
      <c r="M88" s="3" t="s">
        <v>108</v>
      </c>
      <c r="N88" s="1" t="s">
        <v>255</v>
      </c>
      <c r="O88" s="1">
        <v>20150130</v>
      </c>
      <c r="P88" s="1" t="s">
        <v>256</v>
      </c>
      <c r="Q88" s="1">
        <v>20150130</v>
      </c>
    </row>
    <row r="89" spans="1:17" x14ac:dyDescent="0.2">
      <c r="A89" s="4" t="s">
        <v>140</v>
      </c>
      <c r="B89" s="1" t="s">
        <v>152</v>
      </c>
      <c r="C89" s="4" t="s">
        <v>24</v>
      </c>
      <c r="D89" s="86">
        <v>41907</v>
      </c>
      <c r="E89" s="27">
        <v>1440</v>
      </c>
      <c r="F89" s="4" t="s">
        <v>19</v>
      </c>
      <c r="G89" s="1" t="s">
        <v>143</v>
      </c>
      <c r="H89" s="1">
        <v>0</v>
      </c>
      <c r="I89" s="1">
        <v>0.79999999999995453</v>
      </c>
      <c r="J89" s="84">
        <v>562.27</v>
      </c>
      <c r="K89" s="84">
        <v>561.47</v>
      </c>
      <c r="M89" s="3" t="s">
        <v>108</v>
      </c>
      <c r="N89" s="1" t="s">
        <v>255</v>
      </c>
      <c r="O89" s="1">
        <v>20150130</v>
      </c>
      <c r="P89" s="1" t="s">
        <v>256</v>
      </c>
      <c r="Q89" s="1">
        <v>20150130</v>
      </c>
    </row>
    <row r="90" spans="1:17" x14ac:dyDescent="0.2">
      <c r="A90" s="4" t="s">
        <v>140</v>
      </c>
      <c r="B90" s="1" t="s">
        <v>152</v>
      </c>
      <c r="C90" s="4" t="s">
        <v>24</v>
      </c>
      <c r="D90" s="86">
        <v>41907</v>
      </c>
      <c r="E90" s="27">
        <v>1440</v>
      </c>
      <c r="F90" s="4" t="s">
        <v>19</v>
      </c>
      <c r="G90" s="1" t="s">
        <v>143</v>
      </c>
      <c r="H90" s="1">
        <v>6</v>
      </c>
      <c r="I90" s="1">
        <v>0.5</v>
      </c>
      <c r="J90" s="84">
        <v>562.27</v>
      </c>
      <c r="K90" s="84">
        <v>561.77</v>
      </c>
      <c r="M90" s="3" t="s">
        <v>108</v>
      </c>
      <c r="N90" s="1" t="s">
        <v>255</v>
      </c>
      <c r="O90" s="1">
        <v>20150130</v>
      </c>
      <c r="P90" s="1" t="s">
        <v>256</v>
      </c>
      <c r="Q90" s="1">
        <v>20150130</v>
      </c>
    </row>
    <row r="91" spans="1:17" x14ac:dyDescent="0.2">
      <c r="A91" s="4" t="s">
        <v>140</v>
      </c>
      <c r="B91" s="1" t="s">
        <v>152</v>
      </c>
      <c r="C91" s="4" t="s">
        <v>24</v>
      </c>
      <c r="D91" s="86">
        <v>41907</v>
      </c>
      <c r="E91" s="27">
        <v>1440</v>
      </c>
      <c r="F91" s="4" t="s">
        <v>19</v>
      </c>
      <c r="G91" s="1" t="s">
        <v>143</v>
      </c>
      <c r="H91" s="1">
        <v>11</v>
      </c>
      <c r="I91" s="1">
        <v>0</v>
      </c>
      <c r="J91" s="84">
        <v>562.27</v>
      </c>
      <c r="K91" s="84">
        <v>562.27</v>
      </c>
      <c r="M91" s="3" t="s">
        <v>108</v>
      </c>
      <c r="N91" s="1" t="s">
        <v>255</v>
      </c>
      <c r="O91" s="1">
        <v>20150130</v>
      </c>
      <c r="P91" s="1" t="s">
        <v>256</v>
      </c>
      <c r="Q91" s="1">
        <v>20150130</v>
      </c>
    </row>
    <row r="92" spans="1:17" x14ac:dyDescent="0.2">
      <c r="A92" s="4" t="s">
        <v>140</v>
      </c>
      <c r="B92" s="1" t="s">
        <v>152</v>
      </c>
      <c r="C92" s="4" t="s">
        <v>24</v>
      </c>
      <c r="D92" s="86">
        <v>41907</v>
      </c>
      <c r="E92" s="27">
        <v>1440</v>
      </c>
      <c r="F92" s="4" t="s">
        <v>19</v>
      </c>
      <c r="G92" s="1" t="s">
        <v>143</v>
      </c>
      <c r="H92" s="1">
        <v>15</v>
      </c>
      <c r="I92" s="1" t="s">
        <v>24</v>
      </c>
      <c r="J92" s="1">
        <v>562.27</v>
      </c>
      <c r="K92" s="1">
        <v>563.02</v>
      </c>
      <c r="M92" s="3" t="s">
        <v>108</v>
      </c>
      <c r="N92" s="1" t="s">
        <v>255</v>
      </c>
      <c r="O92" s="1">
        <v>20150130</v>
      </c>
      <c r="P92" s="1" t="s">
        <v>256</v>
      </c>
      <c r="Q92" s="1">
        <v>20150130</v>
      </c>
    </row>
    <row r="93" spans="1:17" x14ac:dyDescent="0.2">
      <c r="A93" s="4" t="s">
        <v>140</v>
      </c>
      <c r="B93" s="1" t="s">
        <v>152</v>
      </c>
      <c r="C93" s="4" t="s">
        <v>24</v>
      </c>
      <c r="D93" s="86">
        <v>41907</v>
      </c>
      <c r="E93" s="27">
        <v>1440</v>
      </c>
      <c r="F93" s="4" t="s">
        <v>19</v>
      </c>
      <c r="G93" s="1" t="s">
        <v>143</v>
      </c>
      <c r="H93" s="1">
        <v>21</v>
      </c>
      <c r="I93" s="1" t="s">
        <v>24</v>
      </c>
      <c r="J93" s="1">
        <v>562.27</v>
      </c>
      <c r="K93" s="1">
        <v>563.77</v>
      </c>
      <c r="M93" s="3" t="s">
        <v>108</v>
      </c>
      <c r="N93" s="1" t="s">
        <v>255</v>
      </c>
      <c r="O93" s="1">
        <v>20150130</v>
      </c>
      <c r="P93" s="1" t="s">
        <v>256</v>
      </c>
      <c r="Q93" s="1">
        <v>20150130</v>
      </c>
    </row>
    <row r="94" spans="1:17" x14ac:dyDescent="0.2">
      <c r="A94" s="4" t="s">
        <v>140</v>
      </c>
      <c r="B94" s="1" t="s">
        <v>152</v>
      </c>
      <c r="C94" s="4" t="s">
        <v>24</v>
      </c>
      <c r="D94" s="86">
        <v>41907</v>
      </c>
      <c r="E94" s="27">
        <v>1440</v>
      </c>
      <c r="F94" s="4" t="s">
        <v>19</v>
      </c>
      <c r="G94" s="1" t="s">
        <v>143</v>
      </c>
      <c r="H94" s="1">
        <v>26</v>
      </c>
      <c r="I94" s="1" t="s">
        <v>24</v>
      </c>
      <c r="J94" s="1">
        <v>562.27</v>
      </c>
      <c r="K94" s="1">
        <v>564.77</v>
      </c>
      <c r="M94" s="3" t="s">
        <v>108</v>
      </c>
      <c r="N94" s="1" t="s">
        <v>255</v>
      </c>
      <c r="O94" s="1">
        <v>20150130</v>
      </c>
      <c r="P94" s="1" t="s">
        <v>256</v>
      </c>
      <c r="Q94" s="1">
        <v>20150130</v>
      </c>
    </row>
    <row r="95" spans="1:17" x14ac:dyDescent="0.2">
      <c r="A95" s="19"/>
      <c r="B95" s="19"/>
      <c r="C95" s="19"/>
      <c r="D95" s="34"/>
      <c r="E95" s="35"/>
      <c r="F95" s="19"/>
      <c r="G95" s="19"/>
      <c r="H95" s="19"/>
      <c r="I95" s="19"/>
      <c r="J95" s="19"/>
      <c r="K95" s="19"/>
      <c r="L95" s="19"/>
      <c r="M95" s="19"/>
      <c r="N95" s="7"/>
    </row>
    <row r="96" spans="1:17" x14ac:dyDescent="0.2">
      <c r="A96" s="4" t="s">
        <v>140</v>
      </c>
      <c r="B96" s="1" t="s">
        <v>153</v>
      </c>
      <c r="C96" s="4" t="s">
        <v>24</v>
      </c>
      <c r="D96" s="86">
        <v>41907</v>
      </c>
      <c r="E96" s="27">
        <v>1440</v>
      </c>
      <c r="F96" s="4" t="s">
        <v>19</v>
      </c>
      <c r="G96" s="1" t="s">
        <v>143</v>
      </c>
      <c r="H96" s="1">
        <v>-21</v>
      </c>
      <c r="I96" s="1" t="s">
        <v>24</v>
      </c>
      <c r="J96" s="1">
        <v>562.32000000000005</v>
      </c>
      <c r="K96" s="1">
        <v>564.82000000000005</v>
      </c>
      <c r="M96" s="3" t="s">
        <v>108</v>
      </c>
      <c r="N96" s="1" t="s">
        <v>255</v>
      </c>
      <c r="O96" s="1">
        <v>20150130</v>
      </c>
      <c r="P96" s="1" t="s">
        <v>256</v>
      </c>
      <c r="Q96" s="1">
        <v>20150130</v>
      </c>
    </row>
    <row r="97" spans="1:17" x14ac:dyDescent="0.2">
      <c r="A97" s="4" t="s">
        <v>140</v>
      </c>
      <c r="B97" s="1" t="s">
        <v>153</v>
      </c>
      <c r="C97" s="4" t="s">
        <v>24</v>
      </c>
      <c r="D97" s="86">
        <v>41907</v>
      </c>
      <c r="E97" s="27">
        <v>1440</v>
      </c>
      <c r="F97" s="4" t="s">
        <v>19</v>
      </c>
      <c r="G97" s="1" t="s">
        <v>143</v>
      </c>
      <c r="H97" s="1">
        <v>-14</v>
      </c>
      <c r="I97" s="1" t="s">
        <v>24</v>
      </c>
      <c r="J97" s="1">
        <v>562.32000000000005</v>
      </c>
      <c r="K97" s="1">
        <v>563.82000000000005</v>
      </c>
      <c r="M97" s="3" t="s">
        <v>108</v>
      </c>
      <c r="N97" s="1" t="s">
        <v>255</v>
      </c>
      <c r="O97" s="1">
        <v>20150130</v>
      </c>
      <c r="P97" s="1" t="s">
        <v>256</v>
      </c>
      <c r="Q97" s="1">
        <v>20150130</v>
      </c>
    </row>
    <row r="98" spans="1:17" x14ac:dyDescent="0.2">
      <c r="A98" s="4" t="s">
        <v>140</v>
      </c>
      <c r="B98" s="1" t="s">
        <v>153</v>
      </c>
      <c r="C98" s="4" t="s">
        <v>24</v>
      </c>
      <c r="D98" s="86">
        <v>41907</v>
      </c>
      <c r="E98" s="27">
        <v>1440</v>
      </c>
      <c r="F98" s="4" t="s">
        <v>19</v>
      </c>
      <c r="G98" s="1" t="s">
        <v>143</v>
      </c>
      <c r="H98" s="1">
        <v>-12.5</v>
      </c>
      <c r="I98" s="1" t="s">
        <v>24</v>
      </c>
      <c r="J98" s="1">
        <v>562.32000000000005</v>
      </c>
      <c r="K98" s="1">
        <v>563.07000000000005</v>
      </c>
      <c r="M98" s="3" t="s">
        <v>108</v>
      </c>
      <c r="N98" s="1" t="s">
        <v>255</v>
      </c>
      <c r="O98" s="1">
        <v>20150130</v>
      </c>
      <c r="P98" s="1" t="s">
        <v>256</v>
      </c>
      <c r="Q98" s="1">
        <v>20150130</v>
      </c>
    </row>
    <row r="99" spans="1:17" x14ac:dyDescent="0.2">
      <c r="A99" s="4" t="s">
        <v>140</v>
      </c>
      <c r="B99" s="1" t="s">
        <v>153</v>
      </c>
      <c r="C99" s="4" t="s">
        <v>24</v>
      </c>
      <c r="D99" s="86">
        <v>41907</v>
      </c>
      <c r="E99" s="27">
        <v>1440</v>
      </c>
      <c r="F99" s="4" t="s">
        <v>19</v>
      </c>
      <c r="G99" s="1" t="s">
        <v>143</v>
      </c>
      <c r="H99" s="1">
        <v>-11</v>
      </c>
      <c r="I99" s="1">
        <v>0</v>
      </c>
      <c r="J99" s="1">
        <v>562.32000000000005</v>
      </c>
      <c r="K99" s="1">
        <v>562.32000000000005</v>
      </c>
      <c r="M99" s="3" t="s">
        <v>108</v>
      </c>
      <c r="N99" s="1" t="s">
        <v>255</v>
      </c>
      <c r="O99" s="1">
        <v>20150130</v>
      </c>
      <c r="P99" s="1" t="s">
        <v>256</v>
      </c>
      <c r="Q99" s="1">
        <v>20150130</v>
      </c>
    </row>
    <row r="100" spans="1:17" x14ac:dyDescent="0.2">
      <c r="A100" s="4" t="s">
        <v>140</v>
      </c>
      <c r="B100" s="1" t="s">
        <v>153</v>
      </c>
      <c r="C100" s="4" t="s">
        <v>24</v>
      </c>
      <c r="D100" s="86">
        <v>41907</v>
      </c>
      <c r="E100" s="27">
        <v>1440</v>
      </c>
      <c r="F100" s="4" t="s">
        <v>19</v>
      </c>
      <c r="G100" s="1" t="s">
        <v>143</v>
      </c>
      <c r="H100" s="1">
        <v>-6</v>
      </c>
      <c r="I100" s="1">
        <v>0.80000000000006821</v>
      </c>
      <c r="J100" s="1">
        <v>562.32000000000005</v>
      </c>
      <c r="K100" s="1">
        <v>561.52</v>
      </c>
      <c r="M100" s="3" t="s">
        <v>108</v>
      </c>
      <c r="N100" s="1" t="s">
        <v>255</v>
      </c>
      <c r="O100" s="1">
        <v>20150130</v>
      </c>
      <c r="P100" s="1" t="s">
        <v>256</v>
      </c>
      <c r="Q100" s="1">
        <v>20150130</v>
      </c>
    </row>
    <row r="101" spans="1:17" x14ac:dyDescent="0.2">
      <c r="A101" s="4" t="s">
        <v>140</v>
      </c>
      <c r="B101" s="1" t="s">
        <v>153</v>
      </c>
      <c r="C101" s="4" t="s">
        <v>24</v>
      </c>
      <c r="D101" s="86">
        <v>41907</v>
      </c>
      <c r="E101" s="27">
        <v>1440</v>
      </c>
      <c r="F101" s="4" t="s">
        <v>19</v>
      </c>
      <c r="G101" s="1" t="s">
        <v>143</v>
      </c>
      <c r="H101" s="1">
        <v>0</v>
      </c>
      <c r="I101" s="1">
        <v>1.5</v>
      </c>
      <c r="J101" s="1">
        <v>562.32000000000005</v>
      </c>
      <c r="K101" s="1">
        <v>260.82</v>
      </c>
      <c r="M101" s="3" t="s">
        <v>108</v>
      </c>
      <c r="N101" s="1" t="s">
        <v>255</v>
      </c>
      <c r="O101" s="1">
        <v>20150130</v>
      </c>
      <c r="P101" s="1" t="s">
        <v>256</v>
      </c>
      <c r="Q101" s="1">
        <v>20150130</v>
      </c>
    </row>
    <row r="102" spans="1:17" x14ac:dyDescent="0.2">
      <c r="A102" s="4" t="s">
        <v>140</v>
      </c>
      <c r="B102" s="1" t="s">
        <v>153</v>
      </c>
      <c r="C102" s="4" t="s">
        <v>24</v>
      </c>
      <c r="D102" s="86">
        <v>41907</v>
      </c>
      <c r="E102" s="27">
        <v>1440</v>
      </c>
      <c r="F102" s="4" t="s">
        <v>19</v>
      </c>
      <c r="G102" s="1" t="s">
        <v>143</v>
      </c>
      <c r="H102" s="1">
        <v>7</v>
      </c>
      <c r="I102" s="1">
        <v>0.90000000000009095</v>
      </c>
      <c r="J102" s="1">
        <v>562.32000000000005</v>
      </c>
      <c r="K102" s="1">
        <v>561.41999999999996</v>
      </c>
      <c r="M102" s="3" t="s">
        <v>108</v>
      </c>
      <c r="N102" s="1" t="s">
        <v>255</v>
      </c>
      <c r="O102" s="1">
        <v>20150130</v>
      </c>
      <c r="P102" s="1" t="s">
        <v>256</v>
      </c>
      <c r="Q102" s="1">
        <v>20150130</v>
      </c>
    </row>
    <row r="103" spans="1:17" x14ac:dyDescent="0.2">
      <c r="A103" s="4" t="s">
        <v>140</v>
      </c>
      <c r="B103" s="1" t="s">
        <v>153</v>
      </c>
      <c r="C103" s="4" t="s">
        <v>24</v>
      </c>
      <c r="D103" s="86">
        <v>41907</v>
      </c>
      <c r="E103" s="27">
        <v>1440</v>
      </c>
      <c r="F103" s="4" t="s">
        <v>19</v>
      </c>
      <c r="G103" s="1" t="s">
        <v>143</v>
      </c>
      <c r="H103" s="1">
        <v>15</v>
      </c>
      <c r="I103" s="1">
        <v>0.5</v>
      </c>
      <c r="J103" s="1">
        <v>562.32000000000005</v>
      </c>
      <c r="K103" s="1">
        <v>561.82000000000005</v>
      </c>
      <c r="M103" s="3" t="s">
        <v>108</v>
      </c>
      <c r="N103" s="1" t="s">
        <v>255</v>
      </c>
      <c r="O103" s="1">
        <v>20150130</v>
      </c>
      <c r="P103" s="1" t="s">
        <v>256</v>
      </c>
      <c r="Q103" s="1">
        <v>20150130</v>
      </c>
    </row>
    <row r="104" spans="1:17" x14ac:dyDescent="0.2">
      <c r="A104" s="4" t="s">
        <v>140</v>
      </c>
      <c r="B104" s="1" t="s">
        <v>153</v>
      </c>
      <c r="C104" s="4" t="s">
        <v>24</v>
      </c>
      <c r="D104" s="86">
        <v>41907</v>
      </c>
      <c r="E104" s="27">
        <v>1440</v>
      </c>
      <c r="F104" s="4" t="s">
        <v>19</v>
      </c>
      <c r="G104" s="1" t="s">
        <v>143</v>
      </c>
      <c r="H104" s="1">
        <v>17</v>
      </c>
      <c r="I104" s="1">
        <v>0</v>
      </c>
      <c r="J104" s="1">
        <v>562.32000000000005</v>
      </c>
      <c r="K104" s="1">
        <v>562.32000000000005</v>
      </c>
      <c r="M104" s="3" t="s">
        <v>108</v>
      </c>
      <c r="N104" s="1" t="s">
        <v>255</v>
      </c>
      <c r="O104" s="1">
        <v>20150130</v>
      </c>
      <c r="P104" s="1" t="s">
        <v>256</v>
      </c>
      <c r="Q104" s="1">
        <v>20150130</v>
      </c>
    </row>
    <row r="105" spans="1:17" x14ac:dyDescent="0.2">
      <c r="A105" s="4" t="s">
        <v>140</v>
      </c>
      <c r="B105" s="1" t="s">
        <v>153</v>
      </c>
      <c r="C105" s="4" t="s">
        <v>24</v>
      </c>
      <c r="D105" s="86">
        <v>41907</v>
      </c>
      <c r="E105" s="27">
        <v>1440</v>
      </c>
      <c r="F105" s="4" t="s">
        <v>19</v>
      </c>
      <c r="G105" s="1" t="s">
        <v>143</v>
      </c>
      <c r="H105" s="1">
        <v>20</v>
      </c>
      <c r="I105" s="1" t="s">
        <v>24</v>
      </c>
      <c r="J105" s="1">
        <v>562.32000000000005</v>
      </c>
      <c r="K105" s="1">
        <v>563.32000000000005</v>
      </c>
      <c r="M105" s="3" t="s">
        <v>108</v>
      </c>
      <c r="N105" s="1" t="s">
        <v>255</v>
      </c>
      <c r="O105" s="1">
        <v>20150130</v>
      </c>
      <c r="P105" s="1" t="s">
        <v>256</v>
      </c>
      <c r="Q105" s="1">
        <v>20150130</v>
      </c>
    </row>
    <row r="106" spans="1:17" x14ac:dyDescent="0.2">
      <c r="A106" s="4" t="s">
        <v>140</v>
      </c>
      <c r="B106" s="1" t="s">
        <v>153</v>
      </c>
      <c r="C106" s="4" t="s">
        <v>24</v>
      </c>
      <c r="D106" s="86">
        <v>41907</v>
      </c>
      <c r="E106" s="27">
        <v>1440</v>
      </c>
      <c r="F106" s="4" t="s">
        <v>19</v>
      </c>
      <c r="G106" s="1" t="s">
        <v>143</v>
      </c>
      <c r="H106" s="1">
        <v>23</v>
      </c>
      <c r="I106" s="1" t="s">
        <v>24</v>
      </c>
      <c r="J106" s="1">
        <v>562.32000000000005</v>
      </c>
      <c r="K106" s="1">
        <v>564.82000000000005</v>
      </c>
      <c r="M106" s="3" t="s">
        <v>108</v>
      </c>
      <c r="N106" s="1" t="s">
        <v>255</v>
      </c>
      <c r="O106" s="1">
        <v>20150130</v>
      </c>
      <c r="P106" s="1" t="s">
        <v>256</v>
      </c>
      <c r="Q106" s="1">
        <v>20150130</v>
      </c>
    </row>
    <row r="107" spans="1:17" x14ac:dyDescent="0.2">
      <c r="A107" s="19"/>
      <c r="B107" s="19"/>
      <c r="C107" s="19"/>
      <c r="D107" s="34"/>
      <c r="E107" s="35"/>
      <c r="F107" s="19"/>
      <c r="G107" s="19"/>
      <c r="H107" s="19"/>
      <c r="I107" s="19"/>
      <c r="J107" s="19"/>
      <c r="K107" s="19"/>
      <c r="L107" s="19"/>
      <c r="M107" s="19"/>
      <c r="N107" s="7"/>
    </row>
    <row r="108" spans="1:17" x14ac:dyDescent="0.2">
      <c r="A108" s="4" t="s">
        <v>140</v>
      </c>
      <c r="B108" s="1" t="s">
        <v>157</v>
      </c>
      <c r="C108" s="4" t="s">
        <v>24</v>
      </c>
      <c r="D108" s="86">
        <v>41907</v>
      </c>
      <c r="E108" s="27">
        <v>1440</v>
      </c>
      <c r="F108" s="4" t="s">
        <v>19</v>
      </c>
      <c r="G108" s="1" t="s">
        <v>143</v>
      </c>
      <c r="H108" s="1">
        <v>-18</v>
      </c>
      <c r="I108" s="1" t="s">
        <v>24</v>
      </c>
      <c r="J108" s="1">
        <v>562.36</v>
      </c>
      <c r="K108" s="1">
        <v>564.86</v>
      </c>
      <c r="M108" s="3" t="s">
        <v>108</v>
      </c>
      <c r="N108" s="1" t="s">
        <v>255</v>
      </c>
      <c r="O108" s="1">
        <v>20150130</v>
      </c>
      <c r="P108" s="1" t="s">
        <v>256</v>
      </c>
      <c r="Q108" s="1">
        <v>20150130</v>
      </c>
    </row>
    <row r="109" spans="1:17" x14ac:dyDescent="0.2">
      <c r="A109" s="4" t="s">
        <v>140</v>
      </c>
      <c r="B109" s="1" t="s">
        <v>157</v>
      </c>
      <c r="C109" s="4" t="s">
        <v>24</v>
      </c>
      <c r="D109" s="86">
        <v>41907</v>
      </c>
      <c r="E109" s="27">
        <v>1440</v>
      </c>
      <c r="F109" s="4" t="s">
        <v>19</v>
      </c>
      <c r="G109" s="1" t="s">
        <v>143</v>
      </c>
      <c r="H109" s="1">
        <v>-15</v>
      </c>
      <c r="I109" s="1" t="s">
        <v>24</v>
      </c>
      <c r="J109" s="1">
        <v>562.36</v>
      </c>
      <c r="K109" s="1">
        <v>563.86</v>
      </c>
      <c r="M109" s="3" t="s">
        <v>108</v>
      </c>
      <c r="N109" s="1" t="s">
        <v>255</v>
      </c>
      <c r="O109" s="1">
        <v>20150130</v>
      </c>
      <c r="P109" s="1" t="s">
        <v>256</v>
      </c>
      <c r="Q109" s="1">
        <v>20150130</v>
      </c>
    </row>
    <row r="110" spans="1:17" x14ac:dyDescent="0.2">
      <c r="A110" s="4" t="s">
        <v>140</v>
      </c>
      <c r="B110" s="1" t="s">
        <v>157</v>
      </c>
      <c r="C110" s="4" t="s">
        <v>24</v>
      </c>
      <c r="D110" s="86">
        <v>41907</v>
      </c>
      <c r="E110" s="27">
        <v>1440</v>
      </c>
      <c r="F110" s="4" t="s">
        <v>19</v>
      </c>
      <c r="G110" s="1" t="s">
        <v>143</v>
      </c>
      <c r="H110" s="1">
        <v>-13</v>
      </c>
      <c r="I110" s="1" t="s">
        <v>24</v>
      </c>
      <c r="J110" s="1">
        <v>562.36</v>
      </c>
      <c r="K110" s="1">
        <v>563.36</v>
      </c>
      <c r="M110" s="3" t="s">
        <v>108</v>
      </c>
      <c r="N110" s="1" t="s">
        <v>255</v>
      </c>
      <c r="O110" s="1">
        <v>20150130</v>
      </c>
      <c r="P110" s="1" t="s">
        <v>256</v>
      </c>
      <c r="Q110" s="1">
        <v>20150130</v>
      </c>
    </row>
    <row r="111" spans="1:17" x14ac:dyDescent="0.2">
      <c r="A111" s="4" t="s">
        <v>140</v>
      </c>
      <c r="B111" s="1" t="s">
        <v>157</v>
      </c>
      <c r="C111" s="4" t="s">
        <v>24</v>
      </c>
      <c r="D111" s="86">
        <v>41907</v>
      </c>
      <c r="E111" s="27">
        <v>1440</v>
      </c>
      <c r="F111" s="4" t="s">
        <v>19</v>
      </c>
      <c r="G111" s="1" t="s">
        <v>143</v>
      </c>
      <c r="H111" s="1">
        <v>-10</v>
      </c>
      <c r="I111" s="1">
        <v>0</v>
      </c>
      <c r="J111" s="1">
        <v>562.36</v>
      </c>
      <c r="K111" s="1">
        <v>562.36</v>
      </c>
      <c r="M111" s="3" t="s">
        <v>108</v>
      </c>
      <c r="N111" s="1" t="s">
        <v>255</v>
      </c>
      <c r="O111" s="1">
        <v>20150130</v>
      </c>
      <c r="P111" s="1" t="s">
        <v>256</v>
      </c>
      <c r="Q111" s="1">
        <v>20150130</v>
      </c>
    </row>
    <row r="112" spans="1:17" x14ac:dyDescent="0.2">
      <c r="A112" s="4" t="s">
        <v>140</v>
      </c>
      <c r="B112" s="1" t="s">
        <v>157</v>
      </c>
      <c r="C112" s="4" t="s">
        <v>24</v>
      </c>
      <c r="D112" s="86">
        <v>41907</v>
      </c>
      <c r="E112" s="27">
        <v>1440</v>
      </c>
      <c r="F112" s="4" t="s">
        <v>19</v>
      </c>
      <c r="G112" s="1" t="s">
        <v>143</v>
      </c>
      <c r="H112" s="1">
        <v>-5</v>
      </c>
      <c r="I112" s="1">
        <v>0.60000000000002274</v>
      </c>
      <c r="J112" s="1">
        <v>562.36</v>
      </c>
      <c r="K112" s="1">
        <v>561.76</v>
      </c>
      <c r="M112" s="3" t="s">
        <v>108</v>
      </c>
      <c r="N112" s="1" t="s">
        <v>255</v>
      </c>
      <c r="O112" s="1">
        <v>20150130</v>
      </c>
      <c r="P112" s="1" t="s">
        <v>256</v>
      </c>
      <c r="Q112" s="1">
        <v>20150130</v>
      </c>
    </row>
    <row r="113" spans="1:17" x14ac:dyDescent="0.2">
      <c r="A113" s="4" t="s">
        <v>140</v>
      </c>
      <c r="B113" s="1" t="s">
        <v>157</v>
      </c>
      <c r="C113" s="4" t="s">
        <v>24</v>
      </c>
      <c r="D113" s="86">
        <v>41907</v>
      </c>
      <c r="E113" s="27">
        <v>1440</v>
      </c>
      <c r="F113" s="4" t="s">
        <v>19</v>
      </c>
      <c r="G113" s="1" t="s">
        <v>143</v>
      </c>
      <c r="H113" s="1">
        <v>0</v>
      </c>
      <c r="I113" s="1">
        <v>0.70000000000004547</v>
      </c>
      <c r="J113" s="1">
        <v>562.36</v>
      </c>
      <c r="K113" s="1">
        <v>561.66</v>
      </c>
      <c r="M113" s="3" t="s">
        <v>108</v>
      </c>
      <c r="N113" s="1" t="s">
        <v>255</v>
      </c>
      <c r="O113" s="1">
        <v>20150130</v>
      </c>
      <c r="P113" s="1" t="s">
        <v>256</v>
      </c>
      <c r="Q113" s="1">
        <v>20150130</v>
      </c>
    </row>
    <row r="114" spans="1:17" x14ac:dyDescent="0.2">
      <c r="A114" s="4" t="s">
        <v>140</v>
      </c>
      <c r="B114" s="1" t="s">
        <v>157</v>
      </c>
      <c r="C114" s="4" t="s">
        <v>24</v>
      </c>
      <c r="D114" s="86">
        <v>41907</v>
      </c>
      <c r="E114" s="27">
        <v>1440</v>
      </c>
      <c r="F114" s="4" t="s">
        <v>19</v>
      </c>
      <c r="G114" s="1" t="s">
        <v>143</v>
      </c>
      <c r="H114" s="1">
        <v>5</v>
      </c>
      <c r="I114" s="1">
        <v>0.39999999999997726</v>
      </c>
      <c r="J114" s="1">
        <v>562.36</v>
      </c>
      <c r="K114" s="1">
        <v>561.96</v>
      </c>
      <c r="M114" s="3" t="s">
        <v>108</v>
      </c>
      <c r="N114" s="1" t="s">
        <v>255</v>
      </c>
      <c r="O114" s="1">
        <v>20150130</v>
      </c>
      <c r="P114" s="1" t="s">
        <v>256</v>
      </c>
      <c r="Q114" s="1">
        <v>20150130</v>
      </c>
    </row>
    <row r="115" spans="1:17" x14ac:dyDescent="0.2">
      <c r="A115" s="4" t="s">
        <v>140</v>
      </c>
      <c r="B115" s="1" t="s">
        <v>157</v>
      </c>
      <c r="C115" s="4" t="s">
        <v>24</v>
      </c>
      <c r="D115" s="86">
        <v>41907</v>
      </c>
      <c r="E115" s="27">
        <v>1440</v>
      </c>
      <c r="F115" s="4" t="s">
        <v>19</v>
      </c>
      <c r="G115" s="1" t="s">
        <v>143</v>
      </c>
      <c r="H115" s="1">
        <v>9</v>
      </c>
      <c r="I115" s="1">
        <v>0.20000000000004547</v>
      </c>
      <c r="J115" s="1">
        <v>562.36</v>
      </c>
      <c r="K115" s="1">
        <v>562.16</v>
      </c>
      <c r="M115" s="3" t="s">
        <v>108</v>
      </c>
      <c r="N115" s="1" t="s">
        <v>255</v>
      </c>
      <c r="O115" s="1">
        <v>20150130</v>
      </c>
      <c r="P115" s="1" t="s">
        <v>256</v>
      </c>
      <c r="Q115" s="1">
        <v>20150130</v>
      </c>
    </row>
    <row r="116" spans="1:17" x14ac:dyDescent="0.2">
      <c r="A116" s="4" t="s">
        <v>140</v>
      </c>
      <c r="B116" s="1" t="s">
        <v>157</v>
      </c>
      <c r="C116" s="4" t="s">
        <v>24</v>
      </c>
      <c r="D116" s="86">
        <v>41907</v>
      </c>
      <c r="E116" s="27">
        <v>1440</v>
      </c>
      <c r="F116" s="4" t="s">
        <v>19</v>
      </c>
      <c r="G116" s="1" t="s">
        <v>143</v>
      </c>
      <c r="H116" s="1">
        <v>15</v>
      </c>
      <c r="I116" s="1">
        <v>0</v>
      </c>
      <c r="J116" s="1">
        <v>562.36</v>
      </c>
      <c r="K116" s="1">
        <v>562.36</v>
      </c>
      <c r="M116" s="3" t="s">
        <v>108</v>
      </c>
      <c r="N116" s="1" t="s">
        <v>255</v>
      </c>
      <c r="O116" s="1">
        <v>20150130</v>
      </c>
      <c r="P116" s="1" t="s">
        <v>256</v>
      </c>
      <c r="Q116" s="1">
        <v>20150130</v>
      </c>
    </row>
    <row r="117" spans="1:17" x14ac:dyDescent="0.2">
      <c r="A117" s="4" t="s">
        <v>140</v>
      </c>
      <c r="B117" s="1" t="s">
        <v>157</v>
      </c>
      <c r="C117" s="4" t="s">
        <v>24</v>
      </c>
      <c r="D117" s="86">
        <v>41907</v>
      </c>
      <c r="E117" s="27">
        <v>1440</v>
      </c>
      <c r="F117" s="4" t="s">
        <v>19</v>
      </c>
      <c r="G117" s="1" t="s">
        <v>143</v>
      </c>
      <c r="H117" s="1">
        <v>20</v>
      </c>
      <c r="I117" s="1" t="s">
        <v>24</v>
      </c>
      <c r="J117" s="1">
        <v>562.36</v>
      </c>
      <c r="K117" s="1">
        <v>562.86</v>
      </c>
      <c r="M117" s="3" t="s">
        <v>108</v>
      </c>
      <c r="N117" s="1" t="s">
        <v>255</v>
      </c>
      <c r="O117" s="1">
        <v>20150130</v>
      </c>
      <c r="P117" s="1" t="s">
        <v>256</v>
      </c>
      <c r="Q117" s="1">
        <v>20150130</v>
      </c>
    </row>
    <row r="118" spans="1:17" x14ac:dyDescent="0.2">
      <c r="A118" s="4" t="s">
        <v>140</v>
      </c>
      <c r="B118" s="1" t="s">
        <v>157</v>
      </c>
      <c r="C118" s="4" t="s">
        <v>24</v>
      </c>
      <c r="D118" s="86">
        <v>41907</v>
      </c>
      <c r="E118" s="27">
        <v>1440</v>
      </c>
      <c r="F118" s="4" t="s">
        <v>19</v>
      </c>
      <c r="G118" s="1" t="s">
        <v>143</v>
      </c>
      <c r="H118" s="1">
        <v>22</v>
      </c>
      <c r="I118" s="1" t="s">
        <v>24</v>
      </c>
      <c r="J118" s="1">
        <v>562.36</v>
      </c>
      <c r="K118" s="1">
        <v>563.36</v>
      </c>
      <c r="M118" s="3" t="s">
        <v>108</v>
      </c>
      <c r="N118" s="1" t="s">
        <v>255</v>
      </c>
      <c r="O118" s="1">
        <v>20150130</v>
      </c>
      <c r="P118" s="1" t="s">
        <v>256</v>
      </c>
      <c r="Q118" s="1">
        <v>20150130</v>
      </c>
    </row>
    <row r="119" spans="1:17" x14ac:dyDescent="0.2">
      <c r="A119" s="4" t="s">
        <v>140</v>
      </c>
      <c r="B119" s="1" t="s">
        <v>157</v>
      </c>
      <c r="C119" s="4" t="s">
        <v>24</v>
      </c>
      <c r="D119" s="86">
        <v>41907</v>
      </c>
      <c r="E119" s="27">
        <v>1440</v>
      </c>
      <c r="F119" s="4" t="s">
        <v>19</v>
      </c>
      <c r="G119" s="1" t="s">
        <v>143</v>
      </c>
      <c r="H119" s="1">
        <v>25</v>
      </c>
      <c r="I119" s="1" t="s">
        <v>24</v>
      </c>
      <c r="J119" s="1">
        <v>562.36</v>
      </c>
      <c r="K119" s="1">
        <v>564.86</v>
      </c>
      <c r="M119" s="3" t="s">
        <v>108</v>
      </c>
      <c r="N119" s="1" t="s">
        <v>255</v>
      </c>
      <c r="O119" s="1">
        <v>20150130</v>
      </c>
      <c r="P119" s="1" t="s">
        <v>256</v>
      </c>
      <c r="Q119" s="1">
        <v>20150130</v>
      </c>
    </row>
    <row r="120" spans="1:17" x14ac:dyDescent="0.2">
      <c r="A120" s="19"/>
      <c r="B120" s="19"/>
      <c r="C120" s="19"/>
      <c r="D120" s="34"/>
      <c r="E120" s="35"/>
      <c r="F120" s="19"/>
      <c r="G120" s="19"/>
      <c r="H120" s="19"/>
      <c r="I120" s="19"/>
      <c r="J120" s="19"/>
      <c r="K120" s="19"/>
      <c r="L120" s="19"/>
      <c r="M120" s="19"/>
      <c r="N120" s="7"/>
    </row>
    <row r="121" spans="1:17" x14ac:dyDescent="0.2">
      <c r="A121" s="4" t="s">
        <v>140</v>
      </c>
      <c r="B121" s="1" t="s">
        <v>158</v>
      </c>
      <c r="C121" s="4" t="s">
        <v>24</v>
      </c>
      <c r="D121" s="86">
        <v>41907</v>
      </c>
      <c r="E121" s="27">
        <v>1440</v>
      </c>
      <c r="F121" s="4" t="s">
        <v>19</v>
      </c>
      <c r="G121" s="1" t="s">
        <v>143</v>
      </c>
      <c r="H121" s="1">
        <v>-20</v>
      </c>
      <c r="I121" s="1" t="s">
        <v>24</v>
      </c>
      <c r="J121" s="1">
        <v>562.42999999999995</v>
      </c>
      <c r="K121" s="1">
        <v>564.92999999999995</v>
      </c>
      <c r="M121" s="3" t="s">
        <v>108</v>
      </c>
      <c r="N121" s="1" t="s">
        <v>255</v>
      </c>
      <c r="O121" s="1">
        <v>20150130</v>
      </c>
      <c r="P121" s="1" t="s">
        <v>256</v>
      </c>
      <c r="Q121" s="1">
        <v>20150130</v>
      </c>
    </row>
    <row r="122" spans="1:17" x14ac:dyDescent="0.2">
      <c r="A122" s="4" t="s">
        <v>140</v>
      </c>
      <c r="B122" s="1" t="s">
        <v>158</v>
      </c>
      <c r="C122" s="4" t="s">
        <v>24</v>
      </c>
      <c r="D122" s="86">
        <v>41907</v>
      </c>
      <c r="E122" s="27">
        <v>1440</v>
      </c>
      <c r="F122" s="4" t="s">
        <v>19</v>
      </c>
      <c r="G122" s="1" t="s">
        <v>143</v>
      </c>
      <c r="H122" s="1">
        <v>-16</v>
      </c>
      <c r="I122" s="1" t="s">
        <v>24</v>
      </c>
      <c r="J122" s="1">
        <v>562.42999999999995</v>
      </c>
      <c r="K122" s="1">
        <v>563.42999999999995</v>
      </c>
      <c r="M122" s="3" t="s">
        <v>108</v>
      </c>
      <c r="N122" s="1" t="s">
        <v>255</v>
      </c>
      <c r="O122" s="1">
        <v>20150130</v>
      </c>
      <c r="P122" s="1" t="s">
        <v>256</v>
      </c>
      <c r="Q122" s="1">
        <v>20150130</v>
      </c>
    </row>
    <row r="123" spans="1:17" x14ac:dyDescent="0.2">
      <c r="A123" s="4" t="s">
        <v>140</v>
      </c>
      <c r="B123" s="1" t="s">
        <v>158</v>
      </c>
      <c r="C123" s="4" t="s">
        <v>24</v>
      </c>
      <c r="D123" s="86">
        <v>41907</v>
      </c>
      <c r="E123" s="27">
        <v>1440</v>
      </c>
      <c r="F123" s="4" t="s">
        <v>19</v>
      </c>
      <c r="G123" s="1" t="s">
        <v>143</v>
      </c>
      <c r="H123" s="1">
        <v>-13</v>
      </c>
      <c r="I123" s="1" t="s">
        <v>24</v>
      </c>
      <c r="J123" s="1">
        <v>562.42999999999995</v>
      </c>
      <c r="K123" s="1">
        <v>562.92999999999995</v>
      </c>
      <c r="M123" s="3" t="s">
        <v>108</v>
      </c>
      <c r="N123" s="1" t="s">
        <v>255</v>
      </c>
      <c r="O123" s="1">
        <v>20150130</v>
      </c>
      <c r="P123" s="1" t="s">
        <v>256</v>
      </c>
      <c r="Q123" s="1">
        <v>20150130</v>
      </c>
    </row>
    <row r="124" spans="1:17" x14ac:dyDescent="0.2">
      <c r="A124" s="4" t="s">
        <v>140</v>
      </c>
      <c r="B124" s="1" t="s">
        <v>158</v>
      </c>
      <c r="C124" s="4" t="s">
        <v>24</v>
      </c>
      <c r="D124" s="86">
        <v>41907</v>
      </c>
      <c r="E124" s="27">
        <v>1440</v>
      </c>
      <c r="F124" s="4" t="s">
        <v>19</v>
      </c>
      <c r="G124" s="1" t="s">
        <v>143</v>
      </c>
      <c r="H124" s="1">
        <v>-8</v>
      </c>
      <c r="I124" s="1">
        <v>0</v>
      </c>
      <c r="J124" s="1">
        <v>562.42999999999995</v>
      </c>
      <c r="K124" s="1">
        <v>562.42999999999995</v>
      </c>
      <c r="M124" s="3" t="s">
        <v>108</v>
      </c>
      <c r="N124" s="1" t="s">
        <v>255</v>
      </c>
      <c r="O124" s="1">
        <v>20150130</v>
      </c>
      <c r="P124" s="1" t="s">
        <v>256</v>
      </c>
      <c r="Q124" s="1">
        <v>20150130</v>
      </c>
    </row>
    <row r="125" spans="1:17" x14ac:dyDescent="0.2">
      <c r="A125" s="4" t="s">
        <v>140</v>
      </c>
      <c r="B125" s="1" t="s">
        <v>158</v>
      </c>
      <c r="C125" s="4" t="s">
        <v>24</v>
      </c>
      <c r="D125" s="86">
        <v>41907</v>
      </c>
      <c r="E125" s="27">
        <v>1440</v>
      </c>
      <c r="F125" s="4" t="s">
        <v>19</v>
      </c>
      <c r="G125" s="1" t="s">
        <v>143</v>
      </c>
      <c r="H125" s="1">
        <v>-4</v>
      </c>
      <c r="I125" s="1">
        <v>0.79999999999995453</v>
      </c>
      <c r="J125" s="1">
        <v>562.42999999999995</v>
      </c>
      <c r="K125" s="1">
        <v>561.63</v>
      </c>
      <c r="M125" s="3" t="s">
        <v>108</v>
      </c>
      <c r="N125" s="1" t="s">
        <v>255</v>
      </c>
      <c r="O125" s="1">
        <v>20150130</v>
      </c>
      <c r="P125" s="1" t="s">
        <v>256</v>
      </c>
      <c r="Q125" s="1">
        <v>20150130</v>
      </c>
    </row>
    <row r="126" spans="1:17" x14ac:dyDescent="0.2">
      <c r="A126" s="4" t="s">
        <v>140</v>
      </c>
      <c r="B126" s="1" t="s">
        <v>158</v>
      </c>
      <c r="C126" s="4" t="s">
        <v>24</v>
      </c>
      <c r="D126" s="86">
        <v>41907</v>
      </c>
      <c r="E126" s="27">
        <v>1440</v>
      </c>
      <c r="F126" s="4" t="s">
        <v>19</v>
      </c>
      <c r="G126" s="1" t="s">
        <v>143</v>
      </c>
      <c r="H126" s="1">
        <v>0</v>
      </c>
      <c r="I126" s="1">
        <v>1</v>
      </c>
      <c r="J126" s="1">
        <v>562.42999999999995</v>
      </c>
      <c r="K126" s="1">
        <v>561.42999999999995</v>
      </c>
      <c r="M126" s="3" t="s">
        <v>108</v>
      </c>
      <c r="N126" s="1" t="s">
        <v>255</v>
      </c>
      <c r="O126" s="1">
        <v>20150130</v>
      </c>
      <c r="P126" s="1" t="s">
        <v>256</v>
      </c>
      <c r="Q126" s="1">
        <v>20150130</v>
      </c>
    </row>
    <row r="127" spans="1:17" x14ac:dyDescent="0.2">
      <c r="A127" s="4" t="s">
        <v>140</v>
      </c>
      <c r="B127" s="1" t="s">
        <v>158</v>
      </c>
      <c r="C127" s="4" t="s">
        <v>24</v>
      </c>
      <c r="D127" s="86">
        <v>41907</v>
      </c>
      <c r="E127" s="27">
        <v>1440</v>
      </c>
      <c r="F127" s="4" t="s">
        <v>19</v>
      </c>
      <c r="G127" s="1" t="s">
        <v>143</v>
      </c>
      <c r="H127" s="1">
        <v>5</v>
      </c>
      <c r="I127" s="1">
        <v>0.59999999999990905</v>
      </c>
      <c r="J127" s="1">
        <v>562.42999999999995</v>
      </c>
      <c r="K127" s="1">
        <v>561.83000000000004</v>
      </c>
      <c r="M127" s="3" t="s">
        <v>108</v>
      </c>
      <c r="N127" s="1" t="s">
        <v>255</v>
      </c>
      <c r="O127" s="1">
        <v>20150130</v>
      </c>
      <c r="P127" s="1" t="s">
        <v>256</v>
      </c>
      <c r="Q127" s="1">
        <v>20150130</v>
      </c>
    </row>
    <row r="128" spans="1:17" x14ac:dyDescent="0.2">
      <c r="A128" s="4" t="s">
        <v>140</v>
      </c>
      <c r="B128" s="1" t="s">
        <v>158</v>
      </c>
      <c r="C128" s="4" t="s">
        <v>24</v>
      </c>
      <c r="D128" s="86">
        <v>41907</v>
      </c>
      <c r="E128" s="27">
        <v>1440</v>
      </c>
      <c r="F128" s="4" t="s">
        <v>19</v>
      </c>
      <c r="G128" s="1" t="s">
        <v>143</v>
      </c>
      <c r="H128" s="1">
        <v>8</v>
      </c>
      <c r="I128" s="1">
        <v>0</v>
      </c>
      <c r="J128" s="1">
        <v>562.42999999999995</v>
      </c>
      <c r="K128" s="1">
        <v>562.42999999999995</v>
      </c>
      <c r="M128" s="3" t="s">
        <v>108</v>
      </c>
      <c r="N128" s="1" t="s">
        <v>255</v>
      </c>
      <c r="O128" s="1">
        <v>20150130</v>
      </c>
      <c r="P128" s="1" t="s">
        <v>256</v>
      </c>
      <c r="Q128" s="1">
        <v>20150130</v>
      </c>
    </row>
    <row r="129" spans="1:17" x14ac:dyDescent="0.2">
      <c r="A129" s="4" t="s">
        <v>140</v>
      </c>
      <c r="B129" s="1" t="s">
        <v>158</v>
      </c>
      <c r="C129" s="4" t="s">
        <v>24</v>
      </c>
      <c r="D129" s="86">
        <v>41907</v>
      </c>
      <c r="E129" s="27">
        <v>1440</v>
      </c>
      <c r="F129" s="4" t="s">
        <v>19</v>
      </c>
      <c r="G129" s="1" t="s">
        <v>143</v>
      </c>
      <c r="H129" s="1">
        <v>12</v>
      </c>
      <c r="I129" s="1" t="s">
        <v>24</v>
      </c>
      <c r="J129" s="1">
        <v>562.42999999999995</v>
      </c>
      <c r="K129" s="1">
        <v>562.92999999999995</v>
      </c>
      <c r="M129" s="3" t="s">
        <v>108</v>
      </c>
      <c r="N129" s="1" t="s">
        <v>255</v>
      </c>
      <c r="O129" s="1">
        <v>20150130</v>
      </c>
      <c r="P129" s="1" t="s">
        <v>256</v>
      </c>
      <c r="Q129" s="1">
        <v>20150130</v>
      </c>
    </row>
    <row r="130" spans="1:17" x14ac:dyDescent="0.2">
      <c r="A130" s="4" t="s">
        <v>140</v>
      </c>
      <c r="B130" s="1" t="s">
        <v>158</v>
      </c>
      <c r="C130" s="4" t="s">
        <v>24</v>
      </c>
      <c r="D130" s="86">
        <v>41907</v>
      </c>
      <c r="E130" s="27">
        <v>1440</v>
      </c>
      <c r="F130" s="4" t="s">
        <v>19</v>
      </c>
      <c r="G130" s="1" t="s">
        <v>143</v>
      </c>
      <c r="H130" s="1">
        <v>15</v>
      </c>
      <c r="I130" s="1" t="s">
        <v>24</v>
      </c>
      <c r="J130" s="1">
        <v>562.42999999999995</v>
      </c>
      <c r="K130" s="1">
        <v>563.42999999999995</v>
      </c>
      <c r="M130" s="3" t="s">
        <v>108</v>
      </c>
      <c r="N130" s="1" t="s">
        <v>255</v>
      </c>
      <c r="O130" s="1">
        <v>20150130</v>
      </c>
      <c r="P130" s="1" t="s">
        <v>256</v>
      </c>
      <c r="Q130" s="1">
        <v>20150130</v>
      </c>
    </row>
    <row r="131" spans="1:17" x14ac:dyDescent="0.2">
      <c r="A131" s="4" t="s">
        <v>140</v>
      </c>
      <c r="B131" s="1" t="s">
        <v>158</v>
      </c>
      <c r="C131" s="4" t="s">
        <v>24</v>
      </c>
      <c r="D131" s="86">
        <v>41907</v>
      </c>
      <c r="E131" s="27">
        <v>1440</v>
      </c>
      <c r="F131" s="4" t="s">
        <v>19</v>
      </c>
      <c r="G131" s="1" t="s">
        <v>143</v>
      </c>
      <c r="H131" s="1">
        <v>18</v>
      </c>
      <c r="I131" s="1" t="s">
        <v>24</v>
      </c>
      <c r="J131" s="1">
        <v>562.42999999999995</v>
      </c>
      <c r="K131" s="1">
        <v>564.92999999999995</v>
      </c>
      <c r="M131" s="3" t="s">
        <v>108</v>
      </c>
      <c r="N131" s="1" t="s">
        <v>255</v>
      </c>
      <c r="O131" s="1">
        <v>20150130</v>
      </c>
      <c r="P131" s="1" t="s">
        <v>256</v>
      </c>
      <c r="Q131" s="1">
        <v>20150130</v>
      </c>
    </row>
    <row r="132" spans="1:17" x14ac:dyDescent="0.2">
      <c r="A132" s="19"/>
      <c r="B132" s="19"/>
      <c r="C132" s="19"/>
      <c r="D132" s="34"/>
      <c r="E132" s="35"/>
      <c r="F132" s="19"/>
      <c r="G132" s="19"/>
      <c r="H132" s="19"/>
      <c r="I132" s="19"/>
      <c r="J132" s="19"/>
      <c r="K132" s="19"/>
      <c r="L132" s="19"/>
      <c r="M132" s="19"/>
      <c r="N132" s="7"/>
    </row>
    <row r="133" spans="1:17" x14ac:dyDescent="0.2">
      <c r="A133" s="4" t="s">
        <v>140</v>
      </c>
      <c r="B133" s="1" t="s">
        <v>159</v>
      </c>
      <c r="C133" s="4" t="s">
        <v>24</v>
      </c>
      <c r="D133" s="86">
        <v>41907</v>
      </c>
      <c r="E133" s="27">
        <v>1440</v>
      </c>
      <c r="F133" s="4" t="s">
        <v>19</v>
      </c>
      <c r="G133" s="1" t="s">
        <v>143</v>
      </c>
      <c r="H133" s="1">
        <v>-16</v>
      </c>
      <c r="I133" s="1" t="s">
        <v>24</v>
      </c>
      <c r="J133" s="1">
        <v>562.66</v>
      </c>
      <c r="K133" s="1">
        <v>565.16</v>
      </c>
      <c r="M133" s="3" t="s">
        <v>108</v>
      </c>
      <c r="N133" s="1" t="s">
        <v>255</v>
      </c>
      <c r="O133" s="1">
        <v>20150130</v>
      </c>
      <c r="P133" s="1" t="s">
        <v>256</v>
      </c>
      <c r="Q133" s="1">
        <v>20150130</v>
      </c>
    </row>
    <row r="134" spans="1:17" x14ac:dyDescent="0.2">
      <c r="A134" s="4" t="s">
        <v>140</v>
      </c>
      <c r="B134" s="1" t="s">
        <v>159</v>
      </c>
      <c r="C134" s="4" t="s">
        <v>24</v>
      </c>
      <c r="D134" s="86">
        <v>41907</v>
      </c>
      <c r="E134" s="27">
        <v>1440</v>
      </c>
      <c r="F134" s="4" t="s">
        <v>19</v>
      </c>
      <c r="G134" s="1" t="s">
        <v>143</v>
      </c>
      <c r="H134" s="1">
        <v>-13</v>
      </c>
      <c r="I134" s="1" t="s">
        <v>24</v>
      </c>
      <c r="J134" s="1">
        <v>562.66</v>
      </c>
      <c r="K134" s="1">
        <v>564.16</v>
      </c>
      <c r="M134" s="3" t="s">
        <v>108</v>
      </c>
      <c r="N134" s="1" t="s">
        <v>255</v>
      </c>
      <c r="O134" s="1">
        <v>20150130</v>
      </c>
      <c r="P134" s="1" t="s">
        <v>256</v>
      </c>
      <c r="Q134" s="1">
        <v>20150130</v>
      </c>
    </row>
    <row r="135" spans="1:17" x14ac:dyDescent="0.2">
      <c r="A135" s="4" t="s">
        <v>140</v>
      </c>
      <c r="B135" s="1" t="s">
        <v>159</v>
      </c>
      <c r="C135" s="4" t="s">
        <v>24</v>
      </c>
      <c r="D135" s="86">
        <v>41907</v>
      </c>
      <c r="E135" s="27">
        <v>1440</v>
      </c>
      <c r="F135" s="4" t="s">
        <v>19</v>
      </c>
      <c r="G135" s="1" t="s">
        <v>143</v>
      </c>
      <c r="H135" s="1">
        <v>-12</v>
      </c>
      <c r="I135" s="1" t="s">
        <v>24</v>
      </c>
      <c r="J135" s="1">
        <v>562.66</v>
      </c>
      <c r="K135" s="1">
        <v>563.66</v>
      </c>
      <c r="M135" s="3" t="s">
        <v>108</v>
      </c>
      <c r="N135" s="1" t="s">
        <v>255</v>
      </c>
      <c r="O135" s="1">
        <v>20150130</v>
      </c>
      <c r="P135" s="1" t="s">
        <v>256</v>
      </c>
      <c r="Q135" s="1">
        <v>20150130</v>
      </c>
    </row>
    <row r="136" spans="1:17" x14ac:dyDescent="0.2">
      <c r="A136" s="4" t="s">
        <v>140</v>
      </c>
      <c r="B136" s="1" t="s">
        <v>159</v>
      </c>
      <c r="C136" s="4" t="s">
        <v>24</v>
      </c>
      <c r="D136" s="86">
        <v>41907</v>
      </c>
      <c r="E136" s="27">
        <v>1440</v>
      </c>
      <c r="F136" s="4" t="s">
        <v>19</v>
      </c>
      <c r="G136" s="1" t="s">
        <v>143</v>
      </c>
      <c r="H136" s="1">
        <v>-11</v>
      </c>
      <c r="I136" s="1">
        <v>0</v>
      </c>
      <c r="J136" s="1">
        <v>562.66</v>
      </c>
      <c r="K136" s="1">
        <v>562.66</v>
      </c>
      <c r="M136" s="3" t="s">
        <v>108</v>
      </c>
      <c r="N136" s="1" t="s">
        <v>255</v>
      </c>
      <c r="O136" s="1">
        <v>20150130</v>
      </c>
      <c r="P136" s="1" t="s">
        <v>256</v>
      </c>
      <c r="Q136" s="1">
        <v>20150130</v>
      </c>
    </row>
    <row r="137" spans="1:17" x14ac:dyDescent="0.2">
      <c r="A137" s="4" t="s">
        <v>140</v>
      </c>
      <c r="B137" s="1" t="s">
        <v>159</v>
      </c>
      <c r="C137" s="4" t="s">
        <v>24</v>
      </c>
      <c r="D137" s="86">
        <v>41907</v>
      </c>
      <c r="E137" s="27">
        <v>1440</v>
      </c>
      <c r="F137" s="4" t="s">
        <v>19</v>
      </c>
      <c r="G137" s="1" t="s">
        <v>143</v>
      </c>
      <c r="H137" s="1">
        <v>-9</v>
      </c>
      <c r="I137" s="1">
        <v>0.60000000000002274</v>
      </c>
      <c r="J137" s="1">
        <v>562.66</v>
      </c>
      <c r="K137" s="1">
        <v>562.05999999999995</v>
      </c>
      <c r="M137" s="3" t="s">
        <v>108</v>
      </c>
      <c r="N137" s="1" t="s">
        <v>255</v>
      </c>
      <c r="O137" s="1">
        <v>20150130</v>
      </c>
      <c r="P137" s="1" t="s">
        <v>256</v>
      </c>
      <c r="Q137" s="1">
        <v>20150130</v>
      </c>
    </row>
    <row r="138" spans="1:17" x14ac:dyDescent="0.2">
      <c r="A138" s="4" t="s">
        <v>140</v>
      </c>
      <c r="B138" s="1" t="s">
        <v>159</v>
      </c>
      <c r="C138" s="4" t="s">
        <v>24</v>
      </c>
      <c r="D138" s="86">
        <v>41907</v>
      </c>
      <c r="E138" s="27">
        <v>1440</v>
      </c>
      <c r="F138" s="4" t="s">
        <v>19</v>
      </c>
      <c r="G138" s="1" t="s">
        <v>143</v>
      </c>
      <c r="H138" s="1">
        <v>-6</v>
      </c>
      <c r="I138" s="1">
        <v>1</v>
      </c>
      <c r="J138" s="1">
        <v>562.66</v>
      </c>
      <c r="K138" s="1">
        <v>561.66</v>
      </c>
      <c r="M138" s="3" t="s">
        <v>108</v>
      </c>
      <c r="N138" s="1" t="s">
        <v>255</v>
      </c>
      <c r="O138" s="1">
        <v>20150130</v>
      </c>
      <c r="P138" s="1" t="s">
        <v>256</v>
      </c>
      <c r="Q138" s="1">
        <v>20150130</v>
      </c>
    </row>
    <row r="139" spans="1:17" x14ac:dyDescent="0.2">
      <c r="A139" s="4" t="s">
        <v>140</v>
      </c>
      <c r="B139" s="1" t="s">
        <v>159</v>
      </c>
      <c r="C139" s="4" t="s">
        <v>24</v>
      </c>
      <c r="D139" s="86">
        <v>41907</v>
      </c>
      <c r="E139" s="27">
        <v>1440</v>
      </c>
      <c r="F139" s="4" t="s">
        <v>19</v>
      </c>
      <c r="G139" s="1" t="s">
        <v>143</v>
      </c>
      <c r="H139" s="1">
        <v>0</v>
      </c>
      <c r="I139" s="1">
        <v>0.89999999999997726</v>
      </c>
      <c r="J139" s="1">
        <v>562.66</v>
      </c>
      <c r="K139" s="1">
        <v>561.76</v>
      </c>
      <c r="M139" s="3" t="s">
        <v>108</v>
      </c>
      <c r="N139" s="1" t="s">
        <v>255</v>
      </c>
      <c r="O139" s="1">
        <v>20150130</v>
      </c>
      <c r="P139" s="1" t="s">
        <v>256</v>
      </c>
      <c r="Q139" s="1">
        <v>20150130</v>
      </c>
    </row>
    <row r="140" spans="1:17" x14ac:dyDescent="0.2">
      <c r="A140" s="4" t="s">
        <v>140</v>
      </c>
      <c r="B140" s="1" t="s">
        <v>159</v>
      </c>
      <c r="C140" s="4" t="s">
        <v>24</v>
      </c>
      <c r="D140" s="86">
        <v>41907</v>
      </c>
      <c r="E140" s="27">
        <v>1440</v>
      </c>
      <c r="F140" s="4" t="s">
        <v>19</v>
      </c>
      <c r="G140" s="1" t="s">
        <v>143</v>
      </c>
      <c r="H140" s="1">
        <v>2</v>
      </c>
      <c r="I140" s="1">
        <v>0.39999999999997726</v>
      </c>
      <c r="J140" s="1">
        <v>562.66</v>
      </c>
      <c r="K140" s="1">
        <v>562.26</v>
      </c>
      <c r="M140" s="3" t="s">
        <v>108</v>
      </c>
      <c r="N140" s="1" t="s">
        <v>255</v>
      </c>
      <c r="O140" s="1">
        <v>20150130</v>
      </c>
      <c r="P140" s="1" t="s">
        <v>256</v>
      </c>
      <c r="Q140" s="1">
        <v>20150130</v>
      </c>
    </row>
    <row r="141" spans="1:17" x14ac:dyDescent="0.2">
      <c r="A141" s="4" t="s">
        <v>140</v>
      </c>
      <c r="B141" s="1" t="s">
        <v>159</v>
      </c>
      <c r="C141" s="4" t="s">
        <v>24</v>
      </c>
      <c r="D141" s="86">
        <v>41907</v>
      </c>
      <c r="E141" s="27">
        <v>1440</v>
      </c>
      <c r="F141" s="4" t="s">
        <v>19</v>
      </c>
      <c r="G141" s="1" t="s">
        <v>143</v>
      </c>
      <c r="H141" s="1">
        <v>3</v>
      </c>
      <c r="I141" s="1">
        <v>0</v>
      </c>
      <c r="J141" s="1">
        <v>562.66</v>
      </c>
      <c r="K141" s="1">
        <v>562.66</v>
      </c>
      <c r="M141" s="3" t="s">
        <v>108</v>
      </c>
      <c r="N141" s="1" t="s">
        <v>255</v>
      </c>
      <c r="O141" s="1">
        <v>20150130</v>
      </c>
      <c r="P141" s="1" t="s">
        <v>256</v>
      </c>
      <c r="Q141" s="1">
        <v>20150130</v>
      </c>
    </row>
    <row r="142" spans="1:17" x14ac:dyDescent="0.2">
      <c r="A142" s="4" t="s">
        <v>140</v>
      </c>
      <c r="B142" s="1" t="s">
        <v>159</v>
      </c>
      <c r="C142" s="4" t="s">
        <v>24</v>
      </c>
      <c r="D142" s="86">
        <v>41907</v>
      </c>
      <c r="E142" s="27">
        <v>1440</v>
      </c>
      <c r="F142" s="4" t="s">
        <v>19</v>
      </c>
      <c r="G142" s="1" t="s">
        <v>143</v>
      </c>
      <c r="H142" s="1">
        <v>4</v>
      </c>
      <c r="I142" s="1" t="s">
        <v>24</v>
      </c>
      <c r="J142" s="1">
        <v>562.66</v>
      </c>
      <c r="K142" s="1">
        <v>563.66</v>
      </c>
      <c r="M142" s="3" t="s">
        <v>108</v>
      </c>
      <c r="N142" s="1" t="s">
        <v>255</v>
      </c>
      <c r="O142" s="1">
        <v>20150130</v>
      </c>
      <c r="P142" s="1" t="s">
        <v>256</v>
      </c>
      <c r="Q142" s="1">
        <v>20150130</v>
      </c>
    </row>
    <row r="143" spans="1:17" x14ac:dyDescent="0.2">
      <c r="A143" s="4" t="s">
        <v>140</v>
      </c>
      <c r="B143" s="1" t="s">
        <v>159</v>
      </c>
      <c r="C143" s="4" t="s">
        <v>24</v>
      </c>
      <c r="D143" s="86">
        <v>41907</v>
      </c>
      <c r="E143" s="27">
        <v>1440</v>
      </c>
      <c r="F143" s="4" t="s">
        <v>19</v>
      </c>
      <c r="G143" s="1" t="s">
        <v>143</v>
      </c>
      <c r="H143" s="1">
        <v>9</v>
      </c>
      <c r="I143" s="1" t="s">
        <v>24</v>
      </c>
      <c r="J143" s="1">
        <v>562.66</v>
      </c>
      <c r="K143" s="1">
        <v>564.46</v>
      </c>
      <c r="M143" s="3" t="s">
        <v>108</v>
      </c>
      <c r="N143" s="1" t="s">
        <v>255</v>
      </c>
      <c r="O143" s="1">
        <v>20150130</v>
      </c>
      <c r="P143" s="1" t="s">
        <v>256</v>
      </c>
      <c r="Q143" s="1">
        <v>20150130</v>
      </c>
    </row>
    <row r="144" spans="1:17" x14ac:dyDescent="0.2">
      <c r="A144" s="4" t="s">
        <v>140</v>
      </c>
      <c r="B144" s="1" t="s">
        <v>159</v>
      </c>
      <c r="C144" s="4" t="s">
        <v>24</v>
      </c>
      <c r="D144" s="86">
        <v>41907</v>
      </c>
      <c r="E144" s="27">
        <v>1440</v>
      </c>
      <c r="F144" s="4" t="s">
        <v>19</v>
      </c>
      <c r="G144" s="1" t="s">
        <v>143</v>
      </c>
      <c r="H144" s="1">
        <v>13</v>
      </c>
      <c r="I144" s="1" t="s">
        <v>24</v>
      </c>
      <c r="J144" s="1">
        <v>562.66</v>
      </c>
      <c r="K144" s="1">
        <v>564.66</v>
      </c>
      <c r="M144" s="3" t="s">
        <v>108</v>
      </c>
      <c r="N144" s="1" t="s">
        <v>255</v>
      </c>
      <c r="O144" s="1">
        <v>20150130</v>
      </c>
      <c r="P144" s="1" t="s">
        <v>256</v>
      </c>
      <c r="Q144" s="1">
        <v>20150130</v>
      </c>
    </row>
    <row r="145" spans="1:17" x14ac:dyDescent="0.2">
      <c r="A145" s="4" t="s">
        <v>140</v>
      </c>
      <c r="B145" s="1" t="s">
        <v>159</v>
      </c>
      <c r="C145" s="4" t="s">
        <v>24</v>
      </c>
      <c r="D145" s="86">
        <v>41907</v>
      </c>
      <c r="E145" s="27">
        <v>1440</v>
      </c>
      <c r="F145" s="4" t="s">
        <v>19</v>
      </c>
      <c r="G145" s="1" t="s">
        <v>143</v>
      </c>
      <c r="H145" s="1">
        <v>15</v>
      </c>
      <c r="I145" s="1" t="s">
        <v>24</v>
      </c>
      <c r="J145" s="1">
        <v>562.66</v>
      </c>
      <c r="K145" s="1">
        <v>565.16</v>
      </c>
      <c r="M145" s="3" t="s">
        <v>108</v>
      </c>
      <c r="N145" s="1" t="s">
        <v>255</v>
      </c>
      <c r="O145" s="1">
        <v>20150130</v>
      </c>
      <c r="P145" s="1" t="s">
        <v>256</v>
      </c>
      <c r="Q145" s="1">
        <v>20150130</v>
      </c>
    </row>
    <row r="146" spans="1:17" x14ac:dyDescent="0.2">
      <c r="N146" s="33"/>
    </row>
    <row r="147" spans="1:17" x14ac:dyDescent="0.2">
      <c r="N147" s="33"/>
    </row>
    <row r="148" spans="1:17" x14ac:dyDescent="0.2">
      <c r="N148" s="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workbookViewId="0">
      <selection activeCell="A2" sqref="A2:G2"/>
    </sheetView>
  </sheetViews>
  <sheetFormatPr defaultRowHeight="15" x14ac:dyDescent="0.25"/>
  <cols>
    <col min="1" max="1" width="11.85546875" customWidth="1"/>
    <col min="2" max="2" width="10" customWidth="1"/>
    <col min="5" max="5" width="6.85546875" customWidth="1"/>
    <col min="7" max="7" width="5.85546875" customWidth="1"/>
  </cols>
  <sheetData>
    <row r="1" spans="1:12" x14ac:dyDescent="0.25">
      <c r="A1" s="114" t="s">
        <v>109</v>
      </c>
      <c r="I1" t="s">
        <v>110</v>
      </c>
    </row>
    <row r="2" spans="1:12" ht="222.75" customHeight="1" x14ac:dyDescent="0.25">
      <c r="A2" s="118" t="s">
        <v>111</v>
      </c>
      <c r="B2" s="118"/>
      <c r="C2" s="118"/>
      <c r="D2" s="118"/>
      <c r="E2" s="118"/>
      <c r="F2" s="118"/>
      <c r="G2" s="118"/>
      <c r="H2" s="40"/>
      <c r="I2" s="40"/>
      <c r="J2" s="40"/>
      <c r="K2" s="41"/>
      <c r="L2" s="41"/>
    </row>
    <row r="3" spans="1:12" x14ac:dyDescent="0.25">
      <c r="A3" s="42" t="s">
        <v>112</v>
      </c>
      <c r="H3" t="s">
        <v>113</v>
      </c>
    </row>
    <row r="4" spans="1:12" x14ac:dyDescent="0.25">
      <c r="A4" s="42" t="s">
        <v>114</v>
      </c>
    </row>
    <row r="6" spans="1:12" x14ac:dyDescent="0.25">
      <c r="A6" t="s">
        <v>115</v>
      </c>
      <c r="B6" s="43" t="s">
        <v>116</v>
      </c>
      <c r="C6" s="43" t="s">
        <v>117</v>
      </c>
      <c r="D6" s="43" t="s">
        <v>118</v>
      </c>
      <c r="E6" s="43"/>
      <c r="F6" s="43" t="s">
        <v>119</v>
      </c>
      <c r="G6" s="43"/>
    </row>
    <row r="7" spans="1:12" x14ac:dyDescent="0.25">
      <c r="A7" t="s">
        <v>120</v>
      </c>
      <c r="F7">
        <v>565.46</v>
      </c>
    </row>
    <row r="8" spans="1:12" x14ac:dyDescent="0.25">
      <c r="B8" s="44">
        <v>4.42</v>
      </c>
      <c r="C8" s="44"/>
      <c r="F8" s="45"/>
    </row>
    <row r="9" spans="1:12" x14ac:dyDescent="0.25">
      <c r="B9" s="44"/>
      <c r="C9" s="44">
        <f>+F7+B8</f>
        <v>569.88</v>
      </c>
      <c r="F9" s="45"/>
    </row>
    <row r="10" spans="1:12" x14ac:dyDescent="0.25">
      <c r="A10" t="s">
        <v>121</v>
      </c>
      <c r="B10" s="44"/>
      <c r="C10" s="44"/>
      <c r="D10">
        <v>6.56</v>
      </c>
      <c r="F10" s="45">
        <f>+C9-D10</f>
        <v>563.32000000000005</v>
      </c>
    </row>
    <row r="11" spans="1:12" x14ac:dyDescent="0.25">
      <c r="B11" s="44">
        <v>6.6180000000000003</v>
      </c>
      <c r="C11" s="44"/>
      <c r="F11" s="45"/>
    </row>
    <row r="12" spans="1:12" x14ac:dyDescent="0.25">
      <c r="B12" s="44"/>
      <c r="C12" s="44">
        <f>+F10+B11</f>
        <v>569.9380000000001</v>
      </c>
      <c r="F12" s="45"/>
    </row>
    <row r="13" spans="1:12" x14ac:dyDescent="0.25">
      <c r="B13" s="44"/>
      <c r="C13" s="44"/>
      <c r="D13">
        <v>4.4779999999999998</v>
      </c>
      <c r="F13" s="45">
        <f>+C12-D13</f>
        <v>565.46000000000015</v>
      </c>
    </row>
    <row r="14" spans="1:12" x14ac:dyDescent="0.25">
      <c r="A14" s="46"/>
      <c r="B14" s="47"/>
      <c r="C14" s="47"/>
      <c r="D14" s="46"/>
      <c r="E14" s="46"/>
      <c r="F14" s="48"/>
      <c r="G14" s="46"/>
    </row>
    <row r="15" spans="1:12" x14ac:dyDescent="0.25">
      <c r="A15" t="s">
        <v>121</v>
      </c>
      <c r="B15" s="44"/>
      <c r="C15" s="44"/>
      <c r="F15" s="45">
        <f>+F10</f>
        <v>563.32000000000005</v>
      </c>
    </row>
    <row r="16" spans="1:12" x14ac:dyDescent="0.25">
      <c r="B16" s="44">
        <v>5.4119999999999999</v>
      </c>
      <c r="C16" s="44"/>
      <c r="F16" s="45"/>
    </row>
    <row r="17" spans="1:11" ht="38.25" customHeight="1" x14ac:dyDescent="0.25">
      <c r="A17" s="119" t="s">
        <v>122</v>
      </c>
      <c r="B17" s="119"/>
      <c r="C17" s="44">
        <f>+F15+B16</f>
        <v>568.73200000000008</v>
      </c>
      <c r="F17" s="49" t="s">
        <v>123</v>
      </c>
      <c r="G17" t="s">
        <v>26</v>
      </c>
      <c r="H17" s="50" t="s">
        <v>124</v>
      </c>
      <c r="I17" s="50" t="s">
        <v>125</v>
      </c>
    </row>
    <row r="18" spans="1:11" ht="15.75" x14ac:dyDescent="0.25">
      <c r="A18" s="51">
        <v>0</v>
      </c>
      <c r="B18" s="44"/>
      <c r="D18" s="44">
        <v>7.1550000000000002</v>
      </c>
      <c r="F18" s="45">
        <f>+$C$17-D18</f>
        <v>561.57700000000011</v>
      </c>
      <c r="G18" s="51">
        <v>0</v>
      </c>
      <c r="H18" s="52">
        <v>562.07000000000005</v>
      </c>
      <c r="I18" s="53">
        <f>+H18-F18</f>
        <v>0.49299999999993815</v>
      </c>
      <c r="J18" t="s">
        <v>126</v>
      </c>
      <c r="K18" s="45"/>
    </row>
    <row r="19" spans="1:11" x14ac:dyDescent="0.25">
      <c r="A19">
        <v>14</v>
      </c>
      <c r="B19" s="44"/>
      <c r="D19" s="45">
        <v>6.61</v>
      </c>
      <c r="F19" s="45">
        <f>+$C$17-D19</f>
        <v>562.12200000000007</v>
      </c>
      <c r="G19">
        <v>14</v>
      </c>
      <c r="H19" s="54"/>
      <c r="I19" s="55"/>
      <c r="K19" s="45"/>
    </row>
    <row r="20" spans="1:11" x14ac:dyDescent="0.25">
      <c r="A20">
        <v>25</v>
      </c>
      <c r="B20" s="44"/>
      <c r="D20" s="45">
        <v>7.26</v>
      </c>
      <c r="F20" s="45">
        <f t="shared" ref="F20:F32" si="0">+$C$17-D20</f>
        <v>561.47200000000009</v>
      </c>
      <c r="G20">
        <v>25</v>
      </c>
      <c r="H20" s="54"/>
      <c r="I20" s="55"/>
      <c r="K20" s="45"/>
    </row>
    <row r="21" spans="1:11" x14ac:dyDescent="0.25">
      <c r="A21">
        <v>35</v>
      </c>
      <c r="B21" s="44"/>
      <c r="D21" s="45">
        <v>7</v>
      </c>
      <c r="F21" s="45">
        <f t="shared" si="0"/>
        <v>561.73200000000008</v>
      </c>
      <c r="G21">
        <v>35</v>
      </c>
      <c r="H21" s="54"/>
      <c r="I21" s="55"/>
      <c r="K21" s="45"/>
    </row>
    <row r="22" spans="1:11" ht="15.75" x14ac:dyDescent="0.25">
      <c r="A22" s="51">
        <v>50</v>
      </c>
      <c r="B22" s="44"/>
      <c r="D22" s="45">
        <v>7.23</v>
      </c>
      <c r="F22" s="45">
        <f t="shared" si="0"/>
        <v>561.50200000000007</v>
      </c>
      <c r="G22" s="51">
        <v>50</v>
      </c>
      <c r="H22" s="54">
        <v>562.27254200000004</v>
      </c>
      <c r="I22" s="53">
        <f>+H22-F22</f>
        <v>0.77054199999997763</v>
      </c>
      <c r="J22" t="s">
        <v>126</v>
      </c>
      <c r="K22" s="45"/>
    </row>
    <row r="23" spans="1:11" x14ac:dyDescent="0.25">
      <c r="A23">
        <v>65</v>
      </c>
      <c r="B23" s="44"/>
      <c r="D23" s="45">
        <v>8</v>
      </c>
      <c r="F23" s="45">
        <f t="shared" si="0"/>
        <v>560.73200000000008</v>
      </c>
      <c r="G23">
        <v>65</v>
      </c>
      <c r="H23" s="54"/>
      <c r="I23" s="55"/>
      <c r="K23" s="45"/>
    </row>
    <row r="24" spans="1:11" ht="15.75" x14ac:dyDescent="0.25">
      <c r="A24" s="51">
        <v>80</v>
      </c>
      <c r="B24" s="44"/>
      <c r="D24" s="45">
        <v>7.98</v>
      </c>
      <c r="F24" s="45">
        <f t="shared" si="0"/>
        <v>560.75200000000007</v>
      </c>
      <c r="G24" s="51">
        <v>80</v>
      </c>
      <c r="H24" s="54">
        <v>562.31632700000011</v>
      </c>
      <c r="I24" s="53">
        <f>+H24-F24</f>
        <v>1.5643270000000484</v>
      </c>
      <c r="J24" t="s">
        <v>126</v>
      </c>
      <c r="K24" s="45"/>
    </row>
    <row r="25" spans="1:11" x14ac:dyDescent="0.25">
      <c r="A25">
        <v>100</v>
      </c>
      <c r="B25" s="44"/>
      <c r="D25" s="45">
        <v>7.54</v>
      </c>
      <c r="F25" s="45">
        <f t="shared" si="0"/>
        <v>561.19200000000012</v>
      </c>
      <c r="G25">
        <v>100</v>
      </c>
      <c r="H25" s="54"/>
      <c r="I25" s="55"/>
      <c r="K25" s="45"/>
    </row>
    <row r="26" spans="1:11" ht="15.75" x14ac:dyDescent="0.25">
      <c r="A26" s="51">
        <v>110</v>
      </c>
      <c r="B26" s="44"/>
      <c r="D26" s="45">
        <v>7</v>
      </c>
      <c r="F26" s="45">
        <f t="shared" si="0"/>
        <v>561.73200000000008</v>
      </c>
      <c r="G26" s="51">
        <v>110</v>
      </c>
      <c r="H26" s="54">
        <v>562.36011200000007</v>
      </c>
      <c r="I26" s="53">
        <f>+H26-F26</f>
        <v>0.62811199999998735</v>
      </c>
      <c r="J26" t="s">
        <v>126</v>
      </c>
      <c r="K26" s="45"/>
    </row>
    <row r="27" spans="1:11" x14ac:dyDescent="0.25">
      <c r="A27">
        <v>125</v>
      </c>
      <c r="B27" s="44"/>
      <c r="D27" s="45">
        <v>6.98</v>
      </c>
      <c r="F27" s="45">
        <f t="shared" si="0"/>
        <v>561.75200000000007</v>
      </c>
      <c r="G27">
        <v>125</v>
      </c>
      <c r="H27" s="54"/>
      <c r="I27" s="55"/>
      <c r="K27" s="45"/>
    </row>
    <row r="28" spans="1:11" x14ac:dyDescent="0.25">
      <c r="A28">
        <v>140</v>
      </c>
      <c r="B28" s="44"/>
      <c r="D28" s="45">
        <v>6.82</v>
      </c>
      <c r="F28" s="45">
        <f t="shared" si="0"/>
        <v>561.91200000000003</v>
      </c>
      <c r="G28">
        <v>140</v>
      </c>
      <c r="H28" s="54"/>
      <c r="I28" s="55"/>
      <c r="K28" s="45"/>
    </row>
    <row r="29" spans="1:11" ht="15.75" x14ac:dyDescent="0.25">
      <c r="A29" s="51">
        <v>155</v>
      </c>
      <c r="B29" s="44"/>
      <c r="D29" s="45">
        <v>7.29</v>
      </c>
      <c r="F29" s="45">
        <f t="shared" si="0"/>
        <v>561.44200000000012</v>
      </c>
      <c r="G29" s="51">
        <v>155</v>
      </c>
      <c r="H29" s="54">
        <v>562.42578950000018</v>
      </c>
      <c r="I29" s="53">
        <f>+H29-F29</f>
        <v>0.98378950000005716</v>
      </c>
      <c r="J29" t="s">
        <v>126</v>
      </c>
      <c r="K29" s="45"/>
    </row>
    <row r="30" spans="1:11" x14ac:dyDescent="0.25">
      <c r="A30">
        <v>170</v>
      </c>
      <c r="B30" s="44"/>
      <c r="D30" s="45">
        <v>7.67</v>
      </c>
      <c r="F30" s="45">
        <f t="shared" si="0"/>
        <v>561.06200000000013</v>
      </c>
      <c r="G30">
        <v>170</v>
      </c>
      <c r="H30" s="54"/>
      <c r="I30" s="55"/>
      <c r="K30" s="45"/>
    </row>
    <row r="31" spans="1:11" x14ac:dyDescent="0.25">
      <c r="A31">
        <v>185</v>
      </c>
      <c r="B31" s="44"/>
      <c r="D31" s="45">
        <v>6.91</v>
      </c>
      <c r="F31" s="45">
        <f t="shared" si="0"/>
        <v>561.82200000000012</v>
      </c>
      <c r="G31">
        <v>185</v>
      </c>
      <c r="H31" s="54"/>
      <c r="I31" s="55"/>
      <c r="K31" s="45"/>
    </row>
    <row r="32" spans="1:11" ht="15.75" x14ac:dyDescent="0.25">
      <c r="A32" s="51">
        <v>200</v>
      </c>
      <c r="B32" s="44"/>
      <c r="D32" s="45">
        <v>7.07</v>
      </c>
      <c r="F32" s="45">
        <f t="shared" si="0"/>
        <v>561.66200000000003</v>
      </c>
      <c r="G32" s="51">
        <v>200</v>
      </c>
      <c r="H32" s="52">
        <v>562.66</v>
      </c>
      <c r="I32" s="53">
        <f>+H32-F32</f>
        <v>0.99799999999993361</v>
      </c>
      <c r="J32" t="s">
        <v>126</v>
      </c>
    </row>
    <row r="33" spans="1:19" ht="15.75" x14ac:dyDescent="0.25">
      <c r="A33" s="51"/>
      <c r="B33" s="44"/>
      <c r="D33" s="45"/>
      <c r="F33" s="45"/>
      <c r="G33" s="56"/>
      <c r="I33" s="53"/>
    </row>
    <row r="34" spans="1:19" x14ac:dyDescent="0.25">
      <c r="B34" s="44"/>
      <c r="C34" s="44"/>
      <c r="F34" s="45"/>
    </row>
    <row r="35" spans="1:19" ht="15" customHeight="1" x14ac:dyDescent="0.25">
      <c r="A35" t="s">
        <v>127</v>
      </c>
      <c r="B35" s="44"/>
      <c r="C35" s="44"/>
      <c r="F35" s="45"/>
    </row>
    <row r="36" spans="1:19" ht="15.75" x14ac:dyDescent="0.25">
      <c r="A36" s="87" t="s">
        <v>128</v>
      </c>
      <c r="B36" s="91"/>
      <c r="C36" s="88"/>
      <c r="D36" s="89" t="s">
        <v>129</v>
      </c>
      <c r="E36" s="94"/>
      <c r="F36" s="88"/>
      <c r="G36" s="51"/>
      <c r="H36" s="90" t="s">
        <v>130</v>
      </c>
      <c r="I36" s="90"/>
      <c r="J36" s="88"/>
      <c r="K36" s="91" t="s">
        <v>131</v>
      </c>
      <c r="L36" s="91"/>
      <c r="M36" s="88"/>
      <c r="N36" s="92" t="s">
        <v>132</v>
      </c>
      <c r="O36" s="92"/>
      <c r="P36" s="92"/>
      <c r="Q36" s="87" t="s">
        <v>133</v>
      </c>
      <c r="R36" s="91"/>
      <c r="S36" s="88"/>
    </row>
    <row r="37" spans="1:19" x14ac:dyDescent="0.25">
      <c r="A37" s="57" t="s">
        <v>134</v>
      </c>
      <c r="B37" s="93"/>
      <c r="C37" s="58">
        <v>562.07000000000005</v>
      </c>
      <c r="D37" s="57" t="s">
        <v>134</v>
      </c>
      <c r="E37" s="93"/>
      <c r="F37" s="58">
        <v>562.27</v>
      </c>
      <c r="G37" s="59"/>
      <c r="H37" s="60" t="s">
        <v>134</v>
      </c>
      <c r="I37" s="60"/>
      <c r="J37" s="58">
        <v>562.32000000000005</v>
      </c>
      <c r="K37" s="60" t="s">
        <v>134</v>
      </c>
      <c r="L37" s="60"/>
      <c r="M37" s="58">
        <v>562.36</v>
      </c>
      <c r="N37" s="59" t="s">
        <v>134</v>
      </c>
      <c r="O37" s="59"/>
      <c r="P37" s="59">
        <v>562.42999999999995</v>
      </c>
      <c r="Q37" s="61" t="s">
        <v>134</v>
      </c>
      <c r="R37" s="60"/>
      <c r="S37" s="58">
        <v>562.66</v>
      </c>
    </row>
    <row r="38" spans="1:19" x14ac:dyDescent="0.25">
      <c r="A38" s="62" t="s">
        <v>26</v>
      </c>
      <c r="B38" s="64" t="s">
        <v>27</v>
      </c>
      <c r="C38" s="63" t="s">
        <v>135</v>
      </c>
      <c r="D38" s="62" t="s">
        <v>26</v>
      </c>
      <c r="E38" s="64"/>
      <c r="F38" s="63" t="s">
        <v>135</v>
      </c>
      <c r="H38" s="64" t="s">
        <v>26</v>
      </c>
      <c r="I38" s="64" t="s">
        <v>27</v>
      </c>
      <c r="J38" s="63" t="s">
        <v>135</v>
      </c>
      <c r="K38" s="64" t="s">
        <v>26</v>
      </c>
      <c r="L38" s="64" t="s">
        <v>27</v>
      </c>
      <c r="M38" s="63" t="s">
        <v>135</v>
      </c>
      <c r="N38" s="64" t="s">
        <v>26</v>
      </c>
      <c r="O38" s="64" t="s">
        <v>27</v>
      </c>
      <c r="P38" s="63" t="s">
        <v>135</v>
      </c>
      <c r="Q38" s="64" t="s">
        <v>26</v>
      </c>
      <c r="R38" s="64" t="s">
        <v>27</v>
      </c>
      <c r="S38" s="63" t="s">
        <v>135</v>
      </c>
    </row>
    <row r="39" spans="1:19" x14ac:dyDescent="0.25">
      <c r="A39" s="62">
        <v>-22.5</v>
      </c>
      <c r="B39" s="64"/>
      <c r="C39" s="65">
        <v>565.07000000000005</v>
      </c>
      <c r="D39" s="62"/>
      <c r="E39" s="64"/>
      <c r="F39" s="63"/>
      <c r="H39" s="64"/>
      <c r="I39" s="64"/>
      <c r="J39" s="63"/>
      <c r="K39" s="64"/>
      <c r="L39" s="64"/>
      <c r="M39" s="63"/>
      <c r="N39" s="64"/>
      <c r="O39" s="64"/>
      <c r="P39" s="66"/>
      <c r="Q39" s="64">
        <v>-16</v>
      </c>
      <c r="R39" s="64"/>
      <c r="S39" s="63">
        <v>565.16</v>
      </c>
    </row>
    <row r="40" spans="1:19" x14ac:dyDescent="0.25">
      <c r="A40" s="62">
        <v>-12.5</v>
      </c>
      <c r="B40" s="64"/>
      <c r="C40" s="67">
        <v>564.57000000000005</v>
      </c>
      <c r="D40" s="68">
        <v>-24</v>
      </c>
      <c r="E40" s="69"/>
      <c r="F40" s="67">
        <v>564.77</v>
      </c>
      <c r="H40" s="69">
        <v>-21</v>
      </c>
      <c r="I40" s="69"/>
      <c r="J40" s="67">
        <v>564.82000000000005</v>
      </c>
      <c r="K40" s="69">
        <v>-18</v>
      </c>
      <c r="L40" s="69"/>
      <c r="M40" s="67">
        <v>564.86</v>
      </c>
      <c r="N40" s="70">
        <v>-20</v>
      </c>
      <c r="O40" s="70"/>
      <c r="P40" s="71">
        <v>564.92999999999995</v>
      </c>
      <c r="Q40" s="68">
        <v>-13</v>
      </c>
      <c r="R40" s="69"/>
      <c r="S40" s="67">
        <v>564.16</v>
      </c>
    </row>
    <row r="41" spans="1:19" x14ac:dyDescent="0.25">
      <c r="A41" s="62">
        <v>-7.5</v>
      </c>
      <c r="B41" s="64"/>
      <c r="C41" s="67">
        <v>564.32000000000005</v>
      </c>
      <c r="D41" s="68">
        <v>-14</v>
      </c>
      <c r="E41" s="69"/>
      <c r="F41" s="67">
        <v>562.77</v>
      </c>
      <c r="H41" s="69">
        <v>-14</v>
      </c>
      <c r="I41" s="69"/>
      <c r="J41" s="67">
        <v>563.82000000000005</v>
      </c>
      <c r="K41" s="69">
        <v>-15</v>
      </c>
      <c r="L41" s="69"/>
      <c r="M41" s="67">
        <v>563.86</v>
      </c>
      <c r="N41" s="70">
        <v>-16</v>
      </c>
      <c r="O41" s="70"/>
      <c r="P41" s="71">
        <v>563.42999999999995</v>
      </c>
      <c r="Q41" s="68">
        <v>-12</v>
      </c>
      <c r="R41" s="69"/>
      <c r="S41" s="67">
        <v>563.66</v>
      </c>
    </row>
    <row r="42" spans="1:19" x14ac:dyDescent="0.25">
      <c r="A42" s="62">
        <v>-2.5</v>
      </c>
      <c r="B42" s="64"/>
      <c r="C42" s="67">
        <v>563.07000000000005</v>
      </c>
      <c r="D42" s="72">
        <v>-11.5</v>
      </c>
      <c r="E42" s="95">
        <f t="shared" ref="E42:E46" si="1">F$37-F42</f>
        <v>0</v>
      </c>
      <c r="F42" s="73">
        <v>562.27</v>
      </c>
      <c r="H42" s="69">
        <v>-12.5</v>
      </c>
      <c r="I42" s="69"/>
      <c r="J42" s="67">
        <v>563.07000000000005</v>
      </c>
      <c r="K42" s="98">
        <v>-13</v>
      </c>
      <c r="L42" s="99"/>
      <c r="M42" s="100">
        <v>563.36</v>
      </c>
      <c r="N42" s="70">
        <v>-13</v>
      </c>
      <c r="O42" s="70"/>
      <c r="P42" s="71">
        <v>562.92999999999995</v>
      </c>
      <c r="Q42" s="72">
        <v>-11</v>
      </c>
      <c r="R42" s="95">
        <f t="shared" ref="R42:R47" si="2">S$37-S42</f>
        <v>0</v>
      </c>
      <c r="S42" s="73">
        <v>562.66</v>
      </c>
    </row>
    <row r="43" spans="1:19" x14ac:dyDescent="0.25">
      <c r="A43" s="62">
        <v>-1.5</v>
      </c>
      <c r="B43" s="64"/>
      <c r="C43" s="67">
        <v>562.66999999999996</v>
      </c>
      <c r="D43" s="72">
        <v>-9</v>
      </c>
      <c r="E43" s="95">
        <f t="shared" si="1"/>
        <v>0.79999999999995453</v>
      </c>
      <c r="F43" s="73">
        <v>561.47</v>
      </c>
      <c r="G43" s="75"/>
      <c r="H43" s="74">
        <v>-11</v>
      </c>
      <c r="I43" s="95">
        <f>J$37-J43</f>
        <v>0</v>
      </c>
      <c r="J43" s="73">
        <v>562.32000000000005</v>
      </c>
      <c r="K43" s="74">
        <v>-10</v>
      </c>
      <c r="L43" s="95">
        <f t="shared" ref="L43:L48" si="3">M$37-M43</f>
        <v>0</v>
      </c>
      <c r="M43" s="73">
        <v>562.36</v>
      </c>
      <c r="N43" s="76">
        <v>-8</v>
      </c>
      <c r="O43" s="95">
        <f t="shared" ref="O43:O47" si="4">P$37-P43</f>
        <v>0</v>
      </c>
      <c r="P43" s="77">
        <v>562.42999999999995</v>
      </c>
      <c r="Q43" s="72">
        <v>-9</v>
      </c>
      <c r="R43" s="95">
        <f t="shared" si="2"/>
        <v>0.60000000000002274</v>
      </c>
      <c r="S43" s="73">
        <v>562.05999999999995</v>
      </c>
    </row>
    <row r="44" spans="1:19" x14ac:dyDescent="0.25">
      <c r="A44" s="78">
        <v>-1</v>
      </c>
      <c r="B44" s="95">
        <f>C$37-C44</f>
        <v>0.20000000000004547</v>
      </c>
      <c r="C44" s="73">
        <v>561.87</v>
      </c>
      <c r="D44" s="72">
        <v>-6</v>
      </c>
      <c r="E44" s="95">
        <f t="shared" si="1"/>
        <v>1</v>
      </c>
      <c r="F44" s="73">
        <v>561.27</v>
      </c>
      <c r="G44" s="75"/>
      <c r="H44" s="74">
        <v>-6</v>
      </c>
      <c r="I44" s="95">
        <f t="shared" ref="I44:I48" si="5">J$37-J44</f>
        <v>0.80000000000006821</v>
      </c>
      <c r="J44" s="73">
        <v>561.52</v>
      </c>
      <c r="K44" s="74">
        <v>-5</v>
      </c>
      <c r="L44" s="95">
        <f t="shared" si="3"/>
        <v>0.60000000000002274</v>
      </c>
      <c r="M44" s="73">
        <v>561.76</v>
      </c>
      <c r="N44" s="76">
        <v>-4</v>
      </c>
      <c r="O44" s="95">
        <f t="shared" si="4"/>
        <v>0.79999999999995453</v>
      </c>
      <c r="P44" s="77">
        <v>561.63</v>
      </c>
      <c r="Q44" s="72">
        <v>-6</v>
      </c>
      <c r="R44" s="95">
        <f t="shared" si="2"/>
        <v>1</v>
      </c>
      <c r="S44" s="73">
        <v>561.66</v>
      </c>
    </row>
    <row r="45" spans="1:19" x14ac:dyDescent="0.25">
      <c r="A45" s="78" t="s">
        <v>136</v>
      </c>
      <c r="B45" s="95">
        <f t="shared" ref="B45:B46" si="6">C$37-C45</f>
        <v>0.5</v>
      </c>
      <c r="C45" s="73">
        <v>561.57000000000005</v>
      </c>
      <c r="D45" s="78" t="s">
        <v>137</v>
      </c>
      <c r="E45" s="95">
        <f t="shared" si="1"/>
        <v>0.79999999999995453</v>
      </c>
      <c r="F45" s="73">
        <v>561.47</v>
      </c>
      <c r="G45" s="96" t="s">
        <v>138</v>
      </c>
      <c r="H45" s="97"/>
      <c r="I45" s="95">
        <f t="shared" si="5"/>
        <v>1.5</v>
      </c>
      <c r="J45" s="73">
        <v>560.82000000000005</v>
      </c>
      <c r="K45" s="78" t="s">
        <v>137</v>
      </c>
      <c r="L45" s="95">
        <f t="shared" si="3"/>
        <v>0.70000000000004547</v>
      </c>
      <c r="M45" s="73">
        <v>561.66</v>
      </c>
      <c r="N45" s="78" t="s">
        <v>137</v>
      </c>
      <c r="O45" s="95">
        <f t="shared" si="4"/>
        <v>1</v>
      </c>
      <c r="P45" s="77">
        <v>561.42999999999995</v>
      </c>
      <c r="Q45" s="78" t="s">
        <v>137</v>
      </c>
      <c r="R45" s="95">
        <f t="shared" si="2"/>
        <v>0.89999999999997726</v>
      </c>
      <c r="S45" s="73">
        <v>561.76</v>
      </c>
    </row>
    <row r="46" spans="1:19" x14ac:dyDescent="0.25">
      <c r="A46" s="78">
        <v>2</v>
      </c>
      <c r="B46" s="95">
        <f t="shared" si="6"/>
        <v>0</v>
      </c>
      <c r="C46" s="73">
        <v>562.07000000000005</v>
      </c>
      <c r="D46" s="72">
        <v>6</v>
      </c>
      <c r="E46" s="95">
        <f t="shared" si="1"/>
        <v>0.5</v>
      </c>
      <c r="F46" s="73">
        <v>561.77</v>
      </c>
      <c r="G46" s="75"/>
      <c r="H46" s="74">
        <v>7</v>
      </c>
      <c r="I46" s="95">
        <f t="shared" si="5"/>
        <v>0.90000000000009095</v>
      </c>
      <c r="J46" s="73">
        <v>561.41999999999996</v>
      </c>
      <c r="K46" s="74">
        <v>5</v>
      </c>
      <c r="L46" s="95">
        <f t="shared" si="3"/>
        <v>0.39999999999997726</v>
      </c>
      <c r="M46" s="73">
        <v>561.96</v>
      </c>
      <c r="N46" s="76">
        <v>5</v>
      </c>
      <c r="O46" s="95">
        <f t="shared" si="4"/>
        <v>0.59999999999990905</v>
      </c>
      <c r="P46" s="77">
        <v>561.83000000000004</v>
      </c>
      <c r="Q46" s="72">
        <v>2</v>
      </c>
      <c r="R46" s="95">
        <f t="shared" si="2"/>
        <v>0.39999999999997726</v>
      </c>
      <c r="S46" s="73">
        <v>562.26</v>
      </c>
    </row>
    <row r="47" spans="1:19" x14ac:dyDescent="0.25">
      <c r="A47" s="62">
        <v>3.5</v>
      </c>
      <c r="B47" s="64"/>
      <c r="C47" s="67">
        <v>562.27</v>
      </c>
      <c r="D47" s="72">
        <v>11</v>
      </c>
      <c r="E47" s="95">
        <f>F$37-F47</f>
        <v>0</v>
      </c>
      <c r="F47" s="73">
        <v>562.27</v>
      </c>
      <c r="G47" s="75"/>
      <c r="H47" s="74">
        <v>15</v>
      </c>
      <c r="I47" s="95">
        <f t="shared" si="5"/>
        <v>0.5</v>
      </c>
      <c r="J47" s="73">
        <v>561.82000000000005</v>
      </c>
      <c r="K47" s="74">
        <v>9</v>
      </c>
      <c r="L47" s="95">
        <f t="shared" si="3"/>
        <v>0.20000000000004547</v>
      </c>
      <c r="M47" s="73">
        <v>562.16</v>
      </c>
      <c r="N47" s="76">
        <v>8</v>
      </c>
      <c r="O47" s="95">
        <f t="shared" si="4"/>
        <v>0</v>
      </c>
      <c r="P47" s="77">
        <v>562.42999999999995</v>
      </c>
      <c r="Q47" s="72">
        <v>3</v>
      </c>
      <c r="R47" s="95">
        <f t="shared" si="2"/>
        <v>0</v>
      </c>
      <c r="S47" s="73">
        <v>562.66</v>
      </c>
    </row>
    <row r="48" spans="1:19" x14ac:dyDescent="0.25">
      <c r="A48" s="62">
        <v>5.5</v>
      </c>
      <c r="B48" s="64"/>
      <c r="C48" s="67">
        <v>564.32000000000005</v>
      </c>
      <c r="D48" s="68">
        <v>15</v>
      </c>
      <c r="E48" s="69"/>
      <c r="F48" s="67">
        <v>563.02</v>
      </c>
      <c r="G48" s="75"/>
      <c r="H48" s="74">
        <v>17</v>
      </c>
      <c r="I48" s="95">
        <f t="shared" si="5"/>
        <v>0</v>
      </c>
      <c r="J48" s="73">
        <v>562.32000000000005</v>
      </c>
      <c r="K48" s="74">
        <v>15</v>
      </c>
      <c r="L48" s="95">
        <f t="shared" si="3"/>
        <v>0</v>
      </c>
      <c r="M48" s="73">
        <v>562.36</v>
      </c>
      <c r="N48" s="70">
        <v>12</v>
      </c>
      <c r="O48" s="70"/>
      <c r="P48" s="71">
        <v>562.92999999999995</v>
      </c>
      <c r="Q48" s="68">
        <v>4</v>
      </c>
      <c r="R48" s="69"/>
      <c r="S48" s="67">
        <v>563.66</v>
      </c>
    </row>
    <row r="49" spans="1:19" x14ac:dyDescent="0.25">
      <c r="A49" s="62">
        <v>5.5</v>
      </c>
      <c r="B49" s="64"/>
      <c r="C49" s="67">
        <v>564.32000000000005</v>
      </c>
      <c r="D49" s="68">
        <v>21</v>
      </c>
      <c r="E49" s="69"/>
      <c r="F49" s="67">
        <v>563.77</v>
      </c>
      <c r="H49" s="69">
        <v>20</v>
      </c>
      <c r="I49" s="69"/>
      <c r="J49" s="67">
        <v>563.32000000000005</v>
      </c>
      <c r="K49" s="69">
        <v>20</v>
      </c>
      <c r="L49" s="69"/>
      <c r="M49" s="67">
        <v>562.86</v>
      </c>
      <c r="N49" s="70">
        <v>15</v>
      </c>
      <c r="O49" s="70"/>
      <c r="P49" s="71">
        <v>563.42999999999995</v>
      </c>
      <c r="Q49" s="68">
        <v>9</v>
      </c>
      <c r="R49" s="69"/>
      <c r="S49" s="67">
        <v>564.46</v>
      </c>
    </row>
    <row r="50" spans="1:19" x14ac:dyDescent="0.25">
      <c r="A50" s="62"/>
      <c r="B50" s="64"/>
      <c r="C50" s="67"/>
      <c r="D50" s="68">
        <v>26</v>
      </c>
      <c r="E50" s="69"/>
      <c r="F50" s="67">
        <v>564.77</v>
      </c>
      <c r="H50" s="69">
        <v>23</v>
      </c>
      <c r="I50" s="69"/>
      <c r="J50" s="67">
        <v>564.82000000000005</v>
      </c>
      <c r="K50" s="69">
        <v>22</v>
      </c>
      <c r="L50" s="69"/>
      <c r="M50" s="67">
        <v>563.36</v>
      </c>
      <c r="N50" s="70">
        <v>18</v>
      </c>
      <c r="O50" s="70"/>
      <c r="P50" s="71">
        <v>564.92999999999995</v>
      </c>
      <c r="Q50" s="68">
        <v>13</v>
      </c>
      <c r="R50" s="69"/>
      <c r="S50" s="67">
        <v>564.66</v>
      </c>
    </row>
    <row r="51" spans="1:19" x14ac:dyDescent="0.25">
      <c r="A51" s="62"/>
      <c r="B51" s="64"/>
      <c r="C51" s="67"/>
      <c r="D51" s="68"/>
      <c r="E51" s="69"/>
      <c r="F51" s="67"/>
      <c r="H51" s="69"/>
      <c r="I51" s="69"/>
      <c r="J51" s="67"/>
      <c r="K51" s="69">
        <v>25</v>
      </c>
      <c r="L51" s="69"/>
      <c r="M51" s="67">
        <v>564.86</v>
      </c>
      <c r="N51" s="70"/>
      <c r="O51" s="70"/>
      <c r="Q51" s="68">
        <v>15</v>
      </c>
      <c r="R51" s="69"/>
      <c r="S51" s="67">
        <v>565.16</v>
      </c>
    </row>
    <row r="52" spans="1:19" x14ac:dyDescent="0.25">
      <c r="A52" s="62" t="s">
        <v>139</v>
      </c>
      <c r="B52" s="64"/>
      <c r="C52" s="67"/>
      <c r="D52" s="68"/>
      <c r="E52" s="69"/>
      <c r="F52" s="67"/>
      <c r="H52" s="69"/>
      <c r="I52" s="69"/>
      <c r="J52" s="67"/>
      <c r="K52" s="69"/>
      <c r="L52" s="69"/>
      <c r="M52" s="67"/>
      <c r="N52" s="70"/>
      <c r="O52" s="70"/>
      <c r="Q52" s="68"/>
      <c r="R52" s="69"/>
      <c r="S52" s="67"/>
    </row>
    <row r="53" spans="1:19" x14ac:dyDescent="0.25">
      <c r="A53" s="62">
        <v>3</v>
      </c>
      <c r="B53" s="64"/>
      <c r="C53" s="67"/>
      <c r="D53" s="68">
        <v>22.5</v>
      </c>
      <c r="E53" s="69"/>
      <c r="F53" s="67"/>
      <c r="H53" s="69">
        <v>28</v>
      </c>
      <c r="I53" s="69"/>
      <c r="J53" s="67"/>
      <c r="K53" s="69">
        <v>25</v>
      </c>
      <c r="L53" s="69"/>
      <c r="M53" s="67"/>
      <c r="N53" s="70">
        <v>16</v>
      </c>
      <c r="O53" s="70"/>
      <c r="Q53" s="68">
        <v>14</v>
      </c>
      <c r="R53" s="69"/>
      <c r="S53" s="67"/>
    </row>
    <row r="54" spans="1:19" x14ac:dyDescent="0.25">
      <c r="A54" s="64"/>
      <c r="B54" s="64"/>
      <c r="C54" s="69"/>
      <c r="D54" s="64"/>
      <c r="E54" s="64"/>
      <c r="F54" s="69"/>
      <c r="G54" s="64"/>
      <c r="H54" s="69"/>
      <c r="I54" s="64"/>
      <c r="J54" s="69"/>
      <c r="K54" s="64"/>
      <c r="L54" s="69"/>
      <c r="M54" s="64"/>
      <c r="N54" s="64"/>
    </row>
    <row r="55" spans="1:19" x14ac:dyDescent="0.25">
      <c r="A55" s="64"/>
      <c r="B55" s="64"/>
      <c r="C55" s="69"/>
      <c r="D55" s="64"/>
      <c r="E55" s="64"/>
      <c r="F55" s="69"/>
      <c r="G55" s="64"/>
      <c r="H55" s="69"/>
      <c r="I55" s="64"/>
      <c r="J55" s="69"/>
      <c r="K55" s="64"/>
      <c r="L55" s="69"/>
      <c r="M55" s="64"/>
      <c r="N55" s="64"/>
    </row>
    <row r="56" spans="1:19" x14ac:dyDescent="0.25">
      <c r="A56" s="64"/>
      <c r="B56" s="64"/>
      <c r="C56" s="69"/>
      <c r="D56" s="64"/>
      <c r="E56" s="64"/>
      <c r="F56" s="69"/>
      <c r="G56" s="64"/>
      <c r="H56" s="69"/>
      <c r="I56" s="64"/>
      <c r="J56" s="69"/>
      <c r="K56" s="64"/>
      <c r="L56" s="69"/>
      <c r="M56" s="64"/>
      <c r="N56" s="64"/>
    </row>
    <row r="57" spans="1:19" x14ac:dyDescent="0.25">
      <c r="A57" s="64"/>
      <c r="B57" s="64"/>
      <c r="C57" s="69"/>
      <c r="D57" s="64"/>
      <c r="E57" s="64"/>
      <c r="F57" s="69"/>
      <c r="G57" s="64"/>
      <c r="H57" s="69"/>
      <c r="I57" s="64"/>
      <c r="J57" s="69"/>
      <c r="K57" s="64"/>
      <c r="L57" s="69"/>
      <c r="M57" s="64"/>
      <c r="N57" s="64"/>
    </row>
    <row r="58" spans="1:19" x14ac:dyDescent="0.25">
      <c r="A58" s="64"/>
      <c r="B58" s="64"/>
      <c r="C58" s="69"/>
      <c r="D58" s="64"/>
      <c r="E58" s="64"/>
      <c r="F58" s="69"/>
      <c r="G58" s="64"/>
      <c r="H58" s="69"/>
      <c r="I58" s="64"/>
      <c r="J58" s="69"/>
      <c r="K58" s="64"/>
      <c r="L58" s="69"/>
      <c r="M58" s="64"/>
      <c r="N58" s="64"/>
    </row>
    <row r="59" spans="1:19" x14ac:dyDescent="0.25">
      <c r="A59" s="64"/>
      <c r="B59" s="64"/>
      <c r="C59" s="69"/>
      <c r="D59" s="64"/>
      <c r="E59" s="64"/>
      <c r="F59" s="69"/>
      <c r="G59" s="64"/>
      <c r="H59" s="69"/>
      <c r="I59" s="64"/>
      <c r="J59" s="69"/>
      <c r="K59" s="64"/>
      <c r="L59" s="69"/>
      <c r="M59" s="64"/>
      <c r="N59" s="64"/>
    </row>
    <row r="60" spans="1:19" x14ac:dyDescent="0.25">
      <c r="A60" s="64"/>
      <c r="B60" s="64"/>
      <c r="C60" s="69"/>
      <c r="D60" s="64"/>
      <c r="E60" s="64"/>
      <c r="F60" s="69"/>
      <c r="G60" s="64"/>
      <c r="H60" s="69"/>
      <c r="I60" s="64"/>
      <c r="J60" s="69"/>
      <c r="K60" s="64"/>
      <c r="L60" s="69"/>
      <c r="M60" s="64"/>
      <c r="N60" s="64"/>
    </row>
    <row r="61" spans="1:19" x14ac:dyDescent="0.25">
      <c r="A61" s="64"/>
      <c r="B61" s="64"/>
      <c r="C61" s="69"/>
      <c r="D61" s="64"/>
      <c r="E61" s="64"/>
      <c r="F61" s="69"/>
      <c r="G61" s="64"/>
      <c r="H61" s="69"/>
      <c r="I61" s="64"/>
      <c r="J61" s="69"/>
      <c r="K61" s="64"/>
      <c r="L61" s="69"/>
      <c r="M61" s="64"/>
      <c r="N61" s="64"/>
    </row>
  </sheetData>
  <mergeCells count="2">
    <mergeCell ref="A2:G2"/>
    <mergeCell ref="A17:B17"/>
  </mergeCells>
  <pageMargins left="0.7" right="0.7" top="0.75" bottom="0.75" header="0.3" footer="0.3"/>
  <pageSetup paperSize="17" orientation="portrait" r:id="rId1"/>
  <headerFooter>
    <oddFooter>&amp;L&amp;"-,Italic"&amp;8&amp;F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Metadata</vt:lpstr>
      <vt:lpstr>DataSummary</vt:lpstr>
      <vt:lpstr>DischargeData</vt:lpstr>
      <vt:lpstr>ProfileData</vt:lpstr>
      <vt:lpstr>FA128-FeatureT Data</vt:lpstr>
      <vt:lpstr>'FA128-FeatureT Data'!Print_Area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 Hilgert</dc:creator>
  <cp:lastModifiedBy>Zevenbergen, Lyle</cp:lastModifiedBy>
  <dcterms:created xsi:type="dcterms:W3CDTF">2014-10-27T16:24:43Z</dcterms:created>
  <dcterms:modified xsi:type="dcterms:W3CDTF">2015-05-21T14:16:55Z</dcterms:modified>
</cp:coreProperties>
</file>