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ts007fs1.tt.local\Projects\T32765 Susitna April - June 2014\5. Field Work\Field Data Non GIS RAW\Q measurements\TetraTech\"/>
    </mc:Choice>
  </mc:AlternateContent>
  <bookViews>
    <workbookView xWindow="0" yWindow="90" windowWidth="15315" windowHeight="9270" tabRatio="601" activeTab="1"/>
  </bookViews>
  <sheets>
    <sheet name="Metadata" sheetId="9" r:id="rId1"/>
    <sheet name="DataSummary" sheetId="1" r:id="rId2"/>
    <sheet name="DischargeData" sheetId="5" r:id="rId3"/>
  </sheets>
  <definedNames>
    <definedName name="_xlnm._FilterDatabase" localSheetId="1" hidden="1">DataSummary!$A$1:$S$30</definedName>
  </definedNames>
  <calcPr calcId="152511"/>
</workbook>
</file>

<file path=xl/calcChain.xml><?xml version="1.0" encoding="utf-8"?>
<calcChain xmlns="http://schemas.openxmlformats.org/spreadsheetml/2006/main">
  <c r="S15" i="1" l="1"/>
  <c r="Q15" i="1"/>
  <c r="P15" i="1"/>
  <c r="I15" i="1"/>
  <c r="H15" i="1"/>
  <c r="G15" i="1"/>
  <c r="D15" i="1"/>
  <c r="B15" i="1"/>
  <c r="S14" i="1"/>
  <c r="Q14" i="1"/>
  <c r="P14" i="1"/>
  <c r="I14" i="1"/>
  <c r="H14" i="1"/>
  <c r="G14" i="1"/>
  <c r="D14" i="1"/>
  <c r="B14" i="1"/>
  <c r="S13" i="1"/>
  <c r="Q13" i="1"/>
  <c r="P13" i="1"/>
  <c r="I13" i="1"/>
  <c r="G13" i="1"/>
  <c r="D13" i="1"/>
  <c r="B13" i="1"/>
  <c r="S12" i="1"/>
  <c r="Q12" i="1"/>
  <c r="P12" i="1"/>
  <c r="I12" i="1"/>
  <c r="G12" i="1"/>
  <c r="D12" i="1"/>
  <c r="B12" i="1"/>
  <c r="S11" i="1"/>
  <c r="Q11" i="1"/>
  <c r="P11" i="1"/>
  <c r="I11" i="1"/>
  <c r="G11" i="1"/>
  <c r="D11" i="1"/>
  <c r="B11" i="1"/>
  <c r="S10" i="1"/>
  <c r="Q10" i="1"/>
  <c r="P10" i="1"/>
  <c r="I10" i="1"/>
  <c r="G10" i="1"/>
  <c r="D10" i="1"/>
  <c r="B10" i="1"/>
  <c r="S9" i="1"/>
  <c r="Q9" i="1"/>
  <c r="P9" i="1"/>
  <c r="I9" i="1"/>
  <c r="G9" i="1"/>
  <c r="D9" i="1"/>
  <c r="B9" i="1"/>
  <c r="S8" i="1"/>
  <c r="Q8" i="1"/>
  <c r="P8" i="1"/>
  <c r="I8" i="1"/>
  <c r="G8" i="1"/>
  <c r="D8" i="1"/>
  <c r="B8" i="1"/>
  <c r="S7" i="1"/>
  <c r="Q7" i="1"/>
  <c r="P7" i="1"/>
  <c r="I7" i="1"/>
  <c r="G7" i="1"/>
  <c r="D7" i="1"/>
  <c r="B7" i="1"/>
  <c r="S6" i="1"/>
  <c r="Q6" i="1"/>
  <c r="P6" i="1"/>
  <c r="I6" i="1"/>
  <c r="G6" i="1"/>
  <c r="D6" i="1"/>
  <c r="B6" i="1"/>
  <c r="S5" i="1"/>
  <c r="Q5" i="1"/>
  <c r="P5" i="1"/>
  <c r="I5" i="1"/>
  <c r="G5" i="1"/>
  <c r="D5" i="1"/>
  <c r="B5" i="1"/>
  <c r="P4" i="1"/>
  <c r="P3" i="1"/>
  <c r="P2" i="1"/>
  <c r="S4" i="1"/>
  <c r="S3" i="1"/>
  <c r="Q4" i="1"/>
  <c r="Q3" i="1"/>
  <c r="I4" i="1"/>
  <c r="G4" i="1"/>
  <c r="D4" i="1"/>
  <c r="B4" i="1"/>
  <c r="I3" i="1"/>
  <c r="G3" i="1"/>
  <c r="D3" i="1"/>
  <c r="B3" i="1"/>
  <c r="S2" i="1"/>
  <c r="Q2" i="1"/>
  <c r="I2" i="1"/>
  <c r="G2" i="1"/>
  <c r="N215" i="5" l="1"/>
  <c r="N38" i="5"/>
  <c r="N260" i="5"/>
  <c r="P244" i="5"/>
  <c r="P245" i="5"/>
  <c r="P246" i="5"/>
  <c r="P247" i="5"/>
  <c r="P248" i="5"/>
  <c r="P249" i="5"/>
  <c r="P250" i="5"/>
  <c r="P251" i="5"/>
  <c r="P252" i="5"/>
  <c r="P253" i="5"/>
  <c r="P254" i="5"/>
  <c r="P255" i="5"/>
  <c r="P256" i="5"/>
  <c r="P257" i="5"/>
  <c r="P258" i="5"/>
  <c r="P259" i="5"/>
  <c r="P260" i="5"/>
  <c r="P261" i="5"/>
  <c r="P262" i="5"/>
  <c r="P263" i="5"/>
  <c r="P264" i="5"/>
  <c r="P265" i="5"/>
  <c r="P266" i="5"/>
  <c r="L266" i="5"/>
  <c r="L265" i="5"/>
  <c r="L247" i="5" l="1"/>
  <c r="K232" i="5"/>
  <c r="K233" i="5"/>
  <c r="K234" i="5"/>
  <c r="K235" i="5"/>
  <c r="K236" i="5"/>
  <c r="K240" i="5"/>
  <c r="K231" i="5"/>
  <c r="O166" i="5" l="1"/>
  <c r="P166" i="5"/>
  <c r="O167" i="5"/>
  <c r="P167" i="5"/>
  <c r="O168" i="5"/>
  <c r="P168" i="5"/>
  <c r="O169" i="5"/>
  <c r="P169" i="5"/>
  <c r="O170" i="5"/>
  <c r="P170" i="5"/>
  <c r="O171" i="5"/>
  <c r="P171" i="5"/>
  <c r="O172" i="5"/>
  <c r="P172" i="5"/>
  <c r="O173" i="5"/>
  <c r="P173" i="5"/>
  <c r="O174" i="5"/>
  <c r="P174" i="5"/>
  <c r="O175" i="5"/>
  <c r="P175" i="5"/>
  <c r="O176" i="5"/>
  <c r="P176" i="5"/>
  <c r="O177" i="5"/>
  <c r="P177" i="5"/>
  <c r="O178" i="5"/>
  <c r="P178" i="5"/>
  <c r="O179" i="5"/>
  <c r="P179" i="5"/>
  <c r="O180" i="5"/>
  <c r="P180" i="5"/>
  <c r="O181" i="5"/>
  <c r="P181" i="5"/>
  <c r="O182" i="5"/>
  <c r="P182" i="5"/>
  <c r="L246" i="5"/>
  <c r="L248" i="5"/>
  <c r="L249" i="5"/>
  <c r="L250" i="5"/>
  <c r="L251" i="5"/>
  <c r="L252" i="5"/>
  <c r="L253" i="5"/>
  <c r="L254" i="5"/>
  <c r="L255" i="5"/>
  <c r="L256" i="5"/>
  <c r="L257" i="5"/>
  <c r="L258" i="5"/>
  <c r="L259" i="5"/>
  <c r="L260" i="5"/>
  <c r="L261" i="5"/>
  <c r="L262" i="5"/>
  <c r="L263" i="5"/>
  <c r="L264" i="5"/>
  <c r="L245" i="5"/>
  <c r="L230" i="5"/>
  <c r="M230" i="5" s="1"/>
  <c r="N230" i="5" s="1"/>
  <c r="L231" i="5"/>
  <c r="M231" i="5" s="1"/>
  <c r="N231" i="5" s="1"/>
  <c r="L232" i="5"/>
  <c r="M232" i="5" s="1"/>
  <c r="N232" i="5" s="1"/>
  <c r="L233" i="5"/>
  <c r="M233" i="5" s="1"/>
  <c r="N233" i="5" s="1"/>
  <c r="L234" i="5"/>
  <c r="M234" i="5" s="1"/>
  <c r="N234" i="5" s="1"/>
  <c r="L235" i="5"/>
  <c r="M235" i="5" s="1"/>
  <c r="N235" i="5" s="1"/>
  <c r="L236" i="5"/>
  <c r="M236" i="5" s="1"/>
  <c r="N236" i="5" s="1"/>
  <c r="L237" i="5"/>
  <c r="M237" i="5" s="1"/>
  <c r="N237" i="5" s="1"/>
  <c r="L238" i="5"/>
  <c r="M238" i="5" s="1"/>
  <c r="N238" i="5" s="1"/>
  <c r="L239" i="5"/>
  <c r="M239" i="5" s="1"/>
  <c r="N239" i="5" s="1"/>
  <c r="L240" i="5"/>
  <c r="M240" i="5" s="1"/>
  <c r="N240" i="5" s="1"/>
  <c r="L241" i="5"/>
  <c r="M241" i="5" s="1"/>
  <c r="N241" i="5" s="1"/>
  <c r="L242" i="5"/>
  <c r="M242" i="5" s="1"/>
  <c r="N242" i="5" s="1"/>
  <c r="L229" i="5"/>
  <c r="M229" i="5" s="1"/>
  <c r="N229" i="5" s="1"/>
  <c r="O266" i="5" l="1"/>
  <c r="P233" i="5"/>
  <c r="P238" i="5"/>
  <c r="P231" i="5"/>
  <c r="P235" i="5"/>
  <c r="P239" i="5"/>
  <c r="P228" i="5"/>
  <c r="O228" i="5" s="1"/>
  <c r="P232" i="5"/>
  <c r="P236" i="5"/>
  <c r="P240" i="5"/>
  <c r="P229" i="5"/>
  <c r="P237" i="5"/>
  <c r="P241" i="5"/>
  <c r="P230" i="5"/>
  <c r="P234" i="5"/>
  <c r="P242" i="5"/>
  <c r="O234" i="5" l="1"/>
  <c r="O239" i="5"/>
  <c r="O233" i="5"/>
  <c r="O236" i="5"/>
  <c r="O242" i="5"/>
  <c r="O241" i="5"/>
  <c r="O229" i="5"/>
  <c r="O235" i="5"/>
  <c r="O238" i="5"/>
  <c r="O240" i="5"/>
  <c r="O230" i="5"/>
  <c r="O232" i="5"/>
  <c r="O231" i="5"/>
  <c r="O237" i="5"/>
  <c r="O246" i="5"/>
  <c r="O250" i="5"/>
  <c r="O254" i="5"/>
  <c r="O258" i="5"/>
  <c r="O262" i="5"/>
  <c r="O247" i="5"/>
  <c r="O251" i="5"/>
  <c r="O255" i="5"/>
  <c r="O259" i="5"/>
  <c r="O263" i="5"/>
  <c r="O244" i="5"/>
  <c r="O248" i="5"/>
  <c r="O252" i="5"/>
  <c r="O256" i="5"/>
  <c r="O260" i="5"/>
  <c r="O264" i="5"/>
  <c r="O245" i="5"/>
  <c r="O249" i="5"/>
  <c r="O253" i="5"/>
  <c r="O257" i="5"/>
  <c r="O261" i="5"/>
  <c r="O265" i="5"/>
  <c r="P208" i="5" l="1"/>
  <c r="P209" i="5"/>
  <c r="P210" i="5"/>
  <c r="P211" i="5"/>
  <c r="P212" i="5"/>
  <c r="P213" i="5"/>
  <c r="P214" i="5"/>
  <c r="P215" i="5"/>
  <c r="P216" i="5"/>
  <c r="P217" i="5"/>
  <c r="P218" i="5"/>
  <c r="P219" i="5"/>
  <c r="P220" i="5"/>
  <c r="P221" i="5"/>
  <c r="P222" i="5"/>
  <c r="P223" i="5"/>
  <c r="P224" i="5"/>
  <c r="P225" i="5"/>
  <c r="P226" i="5"/>
  <c r="P207" i="5"/>
  <c r="P185" i="5"/>
  <c r="P186" i="5"/>
  <c r="P187" i="5"/>
  <c r="P188" i="5"/>
  <c r="P189" i="5"/>
  <c r="P190" i="5"/>
  <c r="P191" i="5"/>
  <c r="P192" i="5"/>
  <c r="P193" i="5"/>
  <c r="P194" i="5"/>
  <c r="P195" i="5"/>
  <c r="P196" i="5"/>
  <c r="P197" i="5"/>
  <c r="P198" i="5"/>
  <c r="P199" i="5"/>
  <c r="P200" i="5"/>
  <c r="P201" i="5"/>
  <c r="P202" i="5"/>
  <c r="P203" i="5"/>
  <c r="P204" i="5"/>
  <c r="P205" i="5"/>
  <c r="P184" i="5"/>
  <c r="P146" i="5"/>
  <c r="P147" i="5"/>
  <c r="P148" i="5"/>
  <c r="P149" i="5"/>
  <c r="P150" i="5"/>
  <c r="P151" i="5"/>
  <c r="P152" i="5"/>
  <c r="P153" i="5"/>
  <c r="P154" i="5"/>
  <c r="P155" i="5"/>
  <c r="P156" i="5"/>
  <c r="P157" i="5"/>
  <c r="P158" i="5"/>
  <c r="P159" i="5"/>
  <c r="P160" i="5"/>
  <c r="P161" i="5"/>
  <c r="P162" i="5"/>
  <c r="P163" i="5"/>
  <c r="P164" i="5"/>
  <c r="P145" i="5"/>
  <c r="P127" i="5"/>
  <c r="P128" i="5"/>
  <c r="P129" i="5"/>
  <c r="P130" i="5"/>
  <c r="P131" i="5"/>
  <c r="P132" i="5"/>
  <c r="P133" i="5"/>
  <c r="P134" i="5"/>
  <c r="P135" i="5"/>
  <c r="P136" i="5"/>
  <c r="P137" i="5"/>
  <c r="P138" i="5"/>
  <c r="P139" i="5"/>
  <c r="P140" i="5"/>
  <c r="P141" i="5"/>
  <c r="P142" i="5"/>
  <c r="P143" i="5"/>
  <c r="P126" i="5"/>
  <c r="P106" i="5"/>
  <c r="P107" i="5"/>
  <c r="P108" i="5"/>
  <c r="P109" i="5"/>
  <c r="P110" i="5"/>
  <c r="P111" i="5"/>
  <c r="P112" i="5"/>
  <c r="P113" i="5"/>
  <c r="P114" i="5"/>
  <c r="P115" i="5"/>
  <c r="P116" i="5"/>
  <c r="P117" i="5"/>
  <c r="P118" i="5"/>
  <c r="P119" i="5"/>
  <c r="P120" i="5"/>
  <c r="P121" i="5"/>
  <c r="P122" i="5"/>
  <c r="P123" i="5"/>
  <c r="P124" i="5"/>
  <c r="P105" i="5"/>
  <c r="P2" i="5"/>
  <c r="P103" i="5"/>
  <c r="P102" i="5"/>
  <c r="P101" i="5"/>
  <c r="P100" i="5"/>
  <c r="P99" i="5"/>
  <c r="P98" i="5"/>
  <c r="P97" i="5"/>
  <c r="P96" i="5"/>
  <c r="P95" i="5"/>
  <c r="P94" i="5"/>
  <c r="P93" i="5"/>
  <c r="P92" i="5"/>
  <c r="P91" i="5"/>
  <c r="P90" i="5"/>
  <c r="P89" i="5"/>
  <c r="P88" i="5"/>
  <c r="P87" i="5"/>
  <c r="P86" i="5"/>
  <c r="P85" i="5"/>
  <c r="P84" i="5"/>
  <c r="P83" i="5"/>
  <c r="P82" i="5"/>
  <c r="P81" i="5"/>
  <c r="P80" i="5"/>
  <c r="O149" i="5" l="1"/>
  <c r="O153" i="5"/>
  <c r="O157" i="5"/>
  <c r="O161" i="5"/>
  <c r="O145" i="5"/>
  <c r="O150" i="5"/>
  <c r="O162" i="5"/>
  <c r="O147" i="5"/>
  <c r="O155" i="5"/>
  <c r="O163" i="5"/>
  <c r="O152" i="5"/>
  <c r="O160" i="5"/>
  <c r="O146" i="5"/>
  <c r="O154" i="5"/>
  <c r="O158" i="5"/>
  <c r="O151" i="5"/>
  <c r="O159" i="5"/>
  <c r="O148" i="5"/>
  <c r="O156" i="5"/>
  <c r="O164" i="5"/>
  <c r="O186" i="5"/>
  <c r="O190" i="5"/>
  <c r="O194" i="5"/>
  <c r="O198" i="5"/>
  <c r="O202" i="5"/>
  <c r="O184" i="5"/>
  <c r="O192" i="5"/>
  <c r="O200" i="5"/>
  <c r="O185" i="5"/>
  <c r="O197" i="5"/>
  <c r="O205" i="5"/>
  <c r="O187" i="5"/>
  <c r="O191" i="5"/>
  <c r="O195" i="5"/>
  <c r="O199" i="5"/>
  <c r="O203" i="5"/>
  <c r="O188" i="5"/>
  <c r="O196" i="5"/>
  <c r="O204" i="5"/>
  <c r="O189" i="5"/>
  <c r="O193" i="5"/>
  <c r="O201" i="5"/>
  <c r="O209" i="5"/>
  <c r="O213" i="5"/>
  <c r="O217" i="5"/>
  <c r="O221" i="5"/>
  <c r="O225" i="5"/>
  <c r="O211" i="5"/>
  <c r="O219" i="5"/>
  <c r="O207" i="5"/>
  <c r="O208" i="5"/>
  <c r="O216" i="5"/>
  <c r="O210" i="5"/>
  <c r="O214" i="5"/>
  <c r="O218" i="5"/>
  <c r="O222" i="5"/>
  <c r="O226" i="5"/>
  <c r="O215" i="5"/>
  <c r="O223" i="5"/>
  <c r="O212" i="5"/>
  <c r="O220" i="5"/>
  <c r="O224" i="5"/>
  <c r="O126" i="5"/>
  <c r="P54" i="5" l="1"/>
  <c r="P73" i="5"/>
  <c r="P67" i="5"/>
  <c r="P77" i="5"/>
  <c r="P66" i="5"/>
  <c r="P51" i="5"/>
  <c r="P78" i="5"/>
  <c r="P72" i="5"/>
  <c r="P68" i="5"/>
  <c r="P65" i="5"/>
  <c r="P63" i="5"/>
  <c r="P69" i="5"/>
  <c r="P62" i="5"/>
  <c r="P75" i="5"/>
  <c r="P74" i="5"/>
  <c r="P64" i="5"/>
  <c r="P60" i="5"/>
  <c r="P57" i="5"/>
  <c r="P59" i="5"/>
  <c r="P61" i="5"/>
  <c r="P58" i="5"/>
  <c r="P71" i="5"/>
  <c r="P70" i="5"/>
  <c r="P27" i="5"/>
  <c r="P56" i="5"/>
  <c r="P52" i="5"/>
  <c r="P76" i="5"/>
  <c r="P53" i="5"/>
  <c r="P55" i="5"/>
  <c r="P49" i="5"/>
  <c r="P36" i="5"/>
  <c r="P45" i="5"/>
  <c r="P48" i="5"/>
  <c r="P30" i="5"/>
  <c r="P46" i="5"/>
  <c r="P33" i="5"/>
  <c r="P39" i="5"/>
  <c r="P43" i="5"/>
  <c r="P34" i="5"/>
  <c r="P44" i="5"/>
  <c r="P31" i="5"/>
  <c r="P40" i="5"/>
  <c r="P41" i="5"/>
  <c r="P37" i="5"/>
  <c r="P5" i="5"/>
  <c r="P24" i="5"/>
  <c r="P32" i="5"/>
  <c r="P42" i="5"/>
  <c r="P35" i="5"/>
  <c r="P38" i="5"/>
  <c r="P47" i="5"/>
  <c r="P23" i="5"/>
  <c r="P10" i="5"/>
  <c r="P19" i="5"/>
  <c r="P21" i="5"/>
  <c r="P26" i="5"/>
  <c r="P25" i="5"/>
  <c r="P28" i="5"/>
  <c r="P8" i="5"/>
  <c r="O129" i="5"/>
  <c r="P18" i="5"/>
  <c r="P15" i="5"/>
  <c r="P12" i="5"/>
  <c r="P11" i="5"/>
  <c r="P14" i="5"/>
  <c r="P17" i="5"/>
  <c r="P20" i="5"/>
  <c r="P13" i="5"/>
  <c r="P16" i="5"/>
  <c r="P7" i="5"/>
  <c r="P3" i="5"/>
  <c r="P4" i="5"/>
  <c r="P6" i="5"/>
  <c r="O35" i="5" l="1"/>
  <c r="O123" i="5"/>
  <c r="O121" i="5"/>
  <c r="O119" i="5"/>
  <c r="O117" i="5"/>
  <c r="O115" i="5"/>
  <c r="O113" i="5"/>
  <c r="O111" i="5"/>
  <c r="O109" i="5"/>
  <c r="O107" i="5"/>
  <c r="O105" i="5"/>
  <c r="O124" i="5"/>
  <c r="O122" i="5"/>
  <c r="O120" i="5"/>
  <c r="O118" i="5"/>
  <c r="O116" i="5"/>
  <c r="O114" i="5"/>
  <c r="O112" i="5"/>
  <c r="O110" i="5"/>
  <c r="O108" i="5"/>
  <c r="O106" i="5"/>
  <c r="O80" i="5"/>
  <c r="O88" i="5"/>
  <c r="O96" i="5"/>
  <c r="O81" i="5"/>
  <c r="O89" i="5"/>
  <c r="O97" i="5"/>
  <c r="O82" i="5"/>
  <c r="O90" i="5"/>
  <c r="O98" i="5"/>
  <c r="O83" i="5"/>
  <c r="O91" i="5"/>
  <c r="O99" i="5"/>
  <c r="O84" i="5"/>
  <c r="O92" i="5"/>
  <c r="O85" i="5"/>
  <c r="O93" i="5"/>
  <c r="O86" i="5"/>
  <c r="O94" i="5"/>
  <c r="O87" i="5"/>
  <c r="O95" i="5"/>
  <c r="O100" i="5"/>
  <c r="O101" i="5"/>
  <c r="O102" i="5"/>
  <c r="O103" i="5"/>
  <c r="O49" i="5"/>
  <c r="O44" i="5"/>
  <c r="O58" i="5"/>
  <c r="O52" i="5"/>
  <c r="O67" i="5"/>
  <c r="O43" i="5"/>
  <c r="O42" i="5"/>
  <c r="O53" i="5"/>
  <c r="O61" i="5"/>
  <c r="O69" i="5"/>
  <c r="O45" i="5"/>
  <c r="O54" i="5"/>
  <c r="O66" i="5"/>
  <c r="O55" i="5"/>
  <c r="O41" i="5"/>
  <c r="O31" i="5"/>
  <c r="O62" i="5"/>
  <c r="O46" i="5"/>
  <c r="O59" i="5"/>
  <c r="O30" i="5"/>
  <c r="O57" i="5"/>
  <c r="O65" i="5"/>
  <c r="O48" i="5"/>
  <c r="O70" i="5"/>
  <c r="O51" i="5"/>
  <c r="O63" i="5"/>
  <c r="O47" i="5"/>
  <c r="O64" i="5"/>
  <c r="O56" i="5"/>
  <c r="O68" i="5"/>
  <c r="O60" i="5"/>
  <c r="O40" i="5"/>
  <c r="O38" i="5"/>
  <c r="O34" i="5"/>
  <c r="O37" i="5"/>
  <c r="O39" i="5"/>
  <c r="O36" i="5"/>
  <c r="O24" i="5"/>
  <c r="O23" i="5"/>
  <c r="O27" i="5"/>
  <c r="O20" i="5"/>
  <c r="O11" i="5"/>
  <c r="O6" i="5"/>
  <c r="O33" i="5"/>
  <c r="O139" i="5"/>
  <c r="O143" i="5"/>
  <c r="O32" i="5"/>
  <c r="O140" i="5"/>
  <c r="O127" i="5"/>
  <c r="O132" i="5"/>
  <c r="O133" i="5"/>
  <c r="O138" i="5"/>
  <c r="O141" i="5"/>
  <c r="O137" i="5"/>
  <c r="O130" i="5"/>
  <c r="O136" i="5"/>
  <c r="O131" i="5"/>
  <c r="O134" i="5"/>
  <c r="O135" i="5"/>
  <c r="O142" i="5"/>
  <c r="O25" i="5"/>
  <c r="O28" i="5"/>
  <c r="O26" i="5"/>
  <c r="O128" i="5"/>
  <c r="O74" i="5"/>
  <c r="O71" i="5"/>
  <c r="O72" i="5"/>
  <c r="O78" i="5"/>
  <c r="O76" i="5"/>
  <c r="O75" i="5"/>
  <c r="O77" i="5"/>
  <c r="O73" i="5"/>
  <c r="O19" i="5"/>
  <c r="O17" i="5"/>
  <c r="O21" i="5"/>
  <c r="O14" i="5"/>
  <c r="O15" i="5"/>
  <c r="O13" i="5"/>
  <c r="O12" i="5"/>
  <c r="O16" i="5"/>
  <c r="O18" i="5"/>
  <c r="O5" i="5"/>
  <c r="O4" i="5"/>
  <c r="O3" i="5"/>
  <c r="O7" i="5"/>
</calcChain>
</file>

<file path=xl/sharedStrings.xml><?xml version="1.0" encoding="utf-8"?>
<sst xmlns="http://schemas.openxmlformats.org/spreadsheetml/2006/main" count="2598" uniqueCount="147">
  <si>
    <t>Focus Area</t>
  </si>
  <si>
    <t>Feature</t>
  </si>
  <si>
    <t>Date</t>
  </si>
  <si>
    <t>FA-115</t>
  </si>
  <si>
    <t>FA-113</t>
  </si>
  <si>
    <t>Q (cfs)</t>
  </si>
  <si>
    <t>Notes</t>
  </si>
  <si>
    <t>FA-144</t>
  </si>
  <si>
    <t>FA-138</t>
  </si>
  <si>
    <t>NRD</t>
  </si>
  <si>
    <t>Crew</t>
  </si>
  <si>
    <t>P. Hilgert, D. Pizzi</t>
  </si>
  <si>
    <t>P. Hilgert, D. Pizzi, B. Tierney</t>
  </si>
  <si>
    <t>Price AA</t>
  </si>
  <si>
    <t>NA</t>
  </si>
  <si>
    <t>Width-Calc ft</t>
  </si>
  <si>
    <t>Seconds</t>
  </si>
  <si>
    <t>Revolutions</t>
  </si>
  <si>
    <t>Water Depth_ft</t>
  </si>
  <si>
    <t>WetWidth_ft</t>
  </si>
  <si>
    <t>Depth-Avg_ft</t>
  </si>
  <si>
    <t>VelMeter</t>
  </si>
  <si>
    <t>Breach-Inlet</t>
  </si>
  <si>
    <t>Time_AKDT</t>
  </si>
  <si>
    <t>FocusArea</t>
  </si>
  <si>
    <t>VelAvg-Calc_fps</t>
  </si>
  <si>
    <t>Area-Calc, sqft</t>
  </si>
  <si>
    <t>Discharge-Calc_cfs</t>
  </si>
  <si>
    <t>DO NOT SORT DATA</t>
  </si>
  <si>
    <t>AquaCalc File</t>
  </si>
  <si>
    <t>Station_ft</t>
  </si>
  <si>
    <t>AquaCalc Filename</t>
  </si>
  <si>
    <t>1630</t>
  </si>
  <si>
    <t>FA-128</t>
  </si>
  <si>
    <t>DataType</t>
  </si>
  <si>
    <t>Discharge</t>
  </si>
  <si>
    <t>Feature Water Temp_C</t>
  </si>
  <si>
    <t>Mainstem Water Temp_C</t>
  </si>
  <si>
    <t xml:space="preserve">Air Temp_C </t>
  </si>
  <si>
    <t>Qcell_%</t>
  </si>
  <si>
    <t>Qcell_cfs</t>
  </si>
  <si>
    <t>Seq</t>
  </si>
  <si>
    <t>Data_Table</t>
  </si>
  <si>
    <t>Field</t>
  </si>
  <si>
    <t>QC2_Init</t>
  </si>
  <si>
    <t>Initials of staff who conducted QC2</t>
  </si>
  <si>
    <t>QC2_Date</t>
  </si>
  <si>
    <t>Date on which QC2 was performed</t>
  </si>
  <si>
    <t>QC3_Init</t>
  </si>
  <si>
    <t>Initials of staff who conducted QC3</t>
  </si>
  <si>
    <t>QC3_Date</t>
  </si>
  <si>
    <t>Date on which QC3 was performed</t>
  </si>
  <si>
    <t>DataComments</t>
  </si>
  <si>
    <t>DataSummary</t>
  </si>
  <si>
    <t>DischargeData</t>
  </si>
  <si>
    <t>GWstationID</t>
  </si>
  <si>
    <t>Site identifier for groundwater station if data</t>
  </si>
  <si>
    <t>Lettter or name identifier for open-water feature targeted for measurement</t>
  </si>
  <si>
    <t>Measurement date</t>
  </si>
  <si>
    <t>Measurement time (Alaska Daylight Time [AKDT])</t>
  </si>
  <si>
    <t>Type of data collected; discharge = visual estimate or measurement of discharge, Profile = longitudinal or cross-sectional depth profile</t>
  </si>
  <si>
    <t>Visual estimate or measurement of discharge (cubic feet/second [cfs]) at feature</t>
  </si>
  <si>
    <t>Width of the wetted channel at the open-water feature</t>
  </si>
  <si>
    <t>Average depth (feet) of the wetted channel at the open-water feature; calculated either from the measured discharge or depth profile</t>
  </si>
  <si>
    <t>Determination of whether the feature was breached by main channel Susitna River streamflow; Yes = channel or feature was breached, No = channel or feature was not breached</t>
  </si>
  <si>
    <r>
      <t>Water temperature (</t>
    </r>
    <r>
      <rPr>
        <sz val="10"/>
        <rFont val="Calibri"/>
        <family val="2"/>
      </rPr>
      <t>°</t>
    </r>
    <r>
      <rPr>
        <sz val="10"/>
        <rFont val="Calibri"/>
        <family val="2"/>
        <scheme val="minor"/>
      </rPr>
      <t>C) of surface flow at feature</t>
    </r>
  </si>
  <si>
    <r>
      <t>Water temperature (</t>
    </r>
    <r>
      <rPr>
        <sz val="10"/>
        <rFont val="Calibri"/>
        <family val="2"/>
      </rPr>
      <t>°</t>
    </r>
    <r>
      <rPr>
        <sz val="10"/>
        <rFont val="Calibri"/>
        <family val="2"/>
        <scheme val="minor"/>
      </rPr>
      <t>C) of surface flow in main channel Susitna River</t>
    </r>
  </si>
  <si>
    <r>
      <t>Air temperature (</t>
    </r>
    <r>
      <rPr>
        <sz val="10"/>
        <rFont val="Calibri"/>
        <family val="2"/>
      </rPr>
      <t>°</t>
    </r>
    <r>
      <rPr>
        <sz val="10"/>
        <rFont val="Calibri"/>
        <family val="2"/>
        <scheme val="minor"/>
      </rPr>
      <t>C)</t>
    </r>
  </si>
  <si>
    <t>Type of velocity meter used to measure discharge; Price AA = USGS Type AA model 6200 / 6215, Pygmy = Pygmy meter</t>
  </si>
  <si>
    <t>First initial and last name of personnel present for data collection</t>
  </si>
  <si>
    <t xml:space="preserve">Name of file from digitizer (AquaCalc 5000) used in association with current velocity meter </t>
  </si>
  <si>
    <t>Notes relating to data collection at the feature</t>
  </si>
  <si>
    <t>Data Description</t>
  </si>
  <si>
    <t>Reminder to not sort data because calculations are present in this spreadsheet</t>
  </si>
  <si>
    <t>Station or distance (feet) on discharge transect</t>
  </si>
  <si>
    <t>Number of bucket wheel revolutions counted during velocity measurement interval</t>
  </si>
  <si>
    <t>Duration (seconds) of the velocity measurement interval</t>
  </si>
  <si>
    <t>Water depth (feet) measured at station</t>
  </si>
  <si>
    <t>Width of the discharge transect cell (feet).  If the AquaCalc was used, this value was not applicable; if not, it was calculated as follows:  Width cell 2 = Average (Station cell 3 - Station cell 2) - Average (Station cell 2 - Station cell 1).</t>
  </si>
  <si>
    <t>The proportion of the cell discharge relative to total discharge (percent).  If the AquaCalc was used for field data collection, data from the AquaCalc datafile were used for this field.  If not, this field was calculated as follows:  Qcell (%) = (Qcell / Total discharge) * 100</t>
  </si>
  <si>
    <t xml:space="preserve">Discharge within the discharge transect cell (cubic feet per second).  If the AquaCalc was used for field data collection, data from the AquaCalc datafile were used for this field.  If not, this field was calculated as follows:  Qcell (cfs) = Cell Area * Average water velocity </t>
  </si>
  <si>
    <t>Area of the discharge transect cell (square feet).  If the AquaCalc was used for field data collection, data from the AquaCalc datafile were used for this field.  If not, this field was calculated as follows:  Area = Cell Width * Water Depth</t>
  </si>
  <si>
    <t>Average water current velocity (feet per second) for the duration of the velocity measurement interval.  If the AquaCalc was used for field data collection, data from the AquaCalc datafile were used for this field.  If not, this field was calculated as follows for the Price AA meter:  V = 2.2048 (Revolutions/Seconds) + 0.0178;  calculation for Pygmy meter:  V = 0.9604 (Revolutions / Seconds) + 0.0312</t>
  </si>
  <si>
    <t xml:space="preserve">Total discharge at the feature (cubic feet per second).  If the AquaCalc was used for field data collection, data from the AquaCalc datafile were used for this field.  If not, this field was calculated as the sum of all 'Qcell' values. </t>
  </si>
  <si>
    <t>LEW</t>
  </si>
  <si>
    <t>Section 2</t>
  </si>
  <si>
    <t>Section 3</t>
  </si>
  <si>
    <t>Section 4</t>
  </si>
  <si>
    <t>Section 5</t>
  </si>
  <si>
    <t>Section 6</t>
  </si>
  <si>
    <t>Section 7</t>
  </si>
  <si>
    <t>Section 8</t>
  </si>
  <si>
    <t>Section 9</t>
  </si>
  <si>
    <t>Section 10</t>
  </si>
  <si>
    <t>Section 11</t>
  </si>
  <si>
    <t>RVandermause</t>
  </si>
  <si>
    <t>Section 12</t>
  </si>
  <si>
    <t>Section 13</t>
  </si>
  <si>
    <t>Mouth of tributary into Slough 6A</t>
  </si>
  <si>
    <t>Mouth of Oxbow I</t>
  </si>
  <si>
    <t>Mouth of UNT 144.6</t>
  </si>
  <si>
    <t>Side Channel 21 near mouth of UNT 144.6</t>
  </si>
  <si>
    <t>Mouth of channel across mid-chan island</t>
  </si>
  <si>
    <t>Near mouth of Upper Side Channel 11</t>
  </si>
  <si>
    <t>Near mouth of channel into Slough 8A</t>
  </si>
  <si>
    <t>Slough 8A above confluence with channel</t>
  </si>
  <si>
    <t>Near head of Slough 8A</t>
  </si>
  <si>
    <t>D/s beaver dam on Slough 8A</t>
  </si>
  <si>
    <t>Inflow from beaver dam at head of Slough 6A</t>
  </si>
  <si>
    <t>Groundwater inflow at head of Slough 6A</t>
  </si>
  <si>
    <t>Near mouth of Slough 13</t>
  </si>
  <si>
    <t>Transect 1 (ABQ_AquaCalc5000)</t>
  </si>
  <si>
    <t>B. Miller, D. Thomas</t>
  </si>
  <si>
    <t>Transect 2 (ABQ_AquaCalc5000)</t>
  </si>
  <si>
    <t>Q meas not calculated on Aqua Calc (reading of 0 cfs) at location. Value derived in spreadsheet</t>
  </si>
  <si>
    <t>LZevenbergen</t>
  </si>
  <si>
    <t>1425</t>
  </si>
  <si>
    <t>1437</t>
  </si>
  <si>
    <t>1528</t>
  </si>
  <si>
    <t>1007</t>
  </si>
  <si>
    <t>1100</t>
  </si>
  <si>
    <t>1202</t>
  </si>
  <si>
    <t>Near head of Upper Side Channel 11</t>
  </si>
  <si>
    <t>Near head of Upper Side Channel 12</t>
  </si>
  <si>
    <t>Near head of Upper Side Channel 13</t>
  </si>
  <si>
    <t>Near head of Upper Side Channel 14</t>
  </si>
  <si>
    <t>Near head of Upper Side Channel 15</t>
  </si>
  <si>
    <t>Near head of Upper Side Channel 16</t>
  </si>
  <si>
    <t>Near head of Upper Side Channel 17</t>
  </si>
  <si>
    <t>Near head of Upper Side Channel 18</t>
  </si>
  <si>
    <t>Near head of Upper Side Channel 19</t>
  </si>
  <si>
    <t>Near head of Upper Side Channel 20</t>
  </si>
  <si>
    <t>Near head of Upper Side Channel 21</t>
  </si>
  <si>
    <t>Near head of Upper Side Channel 22</t>
  </si>
  <si>
    <t>Near head of Upper Side Channel 23</t>
  </si>
  <si>
    <t>Near head of Upper Side Channel 24</t>
  </si>
  <si>
    <t>Near head of Upper Side Channel 25</t>
  </si>
  <si>
    <t>Near head of Upper Side Channel 26</t>
  </si>
  <si>
    <t>Near head of Upper Side Channel 27</t>
  </si>
  <si>
    <t>Near head of Upper Side Channel 28</t>
  </si>
  <si>
    <t>1435</t>
  </si>
  <si>
    <t>1530</t>
  </si>
  <si>
    <t>1640</t>
  </si>
  <si>
    <t>Northing</t>
  </si>
  <si>
    <t>Easting</t>
  </si>
  <si>
    <t>Feature Northing coordinate (NAD 1983 StatePlane Alaska 4 FIPS 5004 Feet)</t>
  </si>
  <si>
    <t>Feature Easting coordinate (NAD 1983 StatePlane Alaska 4 FIPS 5004 Feet)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</si>
</sst>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yyyymmdd"/>
    <numFmt numFmtId="166" formatCode="0.000"/>
  </numFmts>
  <fonts count="8" x14ac:knownFonts="1">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b/>
      <sz val="10"/>
      <color rgb="FFFF0000"/>
      <name val="Calibri"/>
      <family val="2"/>
      <scheme val="minor"/>
    </font>
    <font>
      <b/>
      <sz val="10"/>
      <name val="Calibri"/>
      <family val="2"/>
      <scheme val="minor"/>
    </font>
    <font>
      <sz val="10"/>
      <name val="Calibri"/>
      <family val="2"/>
      <scheme val="minor"/>
    </font>
    <font>
      <sz val="10"/>
      <name val="Calibri"/>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6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Fill="1" applyBorder="1"/>
    <xf numFmtId="164" fontId="1" fillId="0" borderId="0" xfId="0" applyNumberFormat="1" applyFont="1" applyFill="1" applyBorder="1"/>
    <xf numFmtId="2" fontId="1" fillId="0" borderId="0" xfId="0" applyNumberFormat="1" applyFont="1" applyFill="1" applyBorder="1"/>
    <xf numFmtId="164" fontId="2" fillId="3" borderId="0" xfId="0" applyNumberFormat="1" applyFont="1" applyFill="1" applyBorder="1" applyAlignment="1">
      <alignment horizontal="center" wrapText="1"/>
    </xf>
    <xf numFmtId="1" fontId="2" fillId="3" borderId="0" xfId="0" applyNumberFormat="1" applyFont="1" applyFill="1" applyBorder="1" applyAlignment="1">
      <alignment horizontal="center" wrapText="1"/>
    </xf>
    <xf numFmtId="2" fontId="2" fillId="3" borderId="0" xfId="0" applyNumberFormat="1" applyFont="1" applyFill="1" applyBorder="1" applyAlignment="1">
      <alignment horizontal="center" wrapText="1"/>
    </xf>
    <xf numFmtId="0" fontId="2" fillId="3" borderId="0" xfId="0" applyFont="1" applyFill="1" applyBorder="1" applyAlignment="1">
      <alignment wrapText="1"/>
    </xf>
    <xf numFmtId="2" fontId="1" fillId="0" borderId="0" xfId="0" applyNumberFormat="1" applyFont="1" applyAlignment="1">
      <alignment horizontal="center"/>
    </xf>
    <xf numFmtId="2" fontId="1" fillId="0" borderId="0" xfId="0" applyNumberFormat="1" applyFont="1" applyFill="1" applyAlignment="1">
      <alignment horizontal="center"/>
    </xf>
    <xf numFmtId="0" fontId="1" fillId="0" borderId="0" xfId="0" applyFont="1" applyAlignment="1">
      <alignment wrapText="1"/>
    </xf>
    <xf numFmtId="0" fontId="2" fillId="3" borderId="0" xfId="0" applyFont="1" applyFill="1"/>
    <xf numFmtId="0" fontId="1" fillId="3" borderId="0" xfId="0" applyFont="1" applyFill="1"/>
    <xf numFmtId="164" fontId="1" fillId="0" borderId="0" xfId="0" applyNumberFormat="1" applyFont="1" applyAlignment="1">
      <alignment horizontal="center"/>
    </xf>
    <xf numFmtId="164" fontId="1" fillId="0" borderId="0" xfId="0" applyNumberFormat="1" applyFont="1" applyFill="1" applyAlignment="1">
      <alignment horizontal="center"/>
    </xf>
    <xf numFmtId="164" fontId="2" fillId="3" borderId="0" xfId="0" applyNumberFormat="1" applyFont="1" applyFill="1" applyBorder="1" applyAlignment="1">
      <alignment horizontal="left" wrapText="1"/>
    </xf>
    <xf numFmtId="0" fontId="1" fillId="3" borderId="0" xfId="0" applyFont="1" applyFill="1" applyAlignment="1">
      <alignment horizontal="left"/>
    </xf>
    <xf numFmtId="2" fontId="1" fillId="0" borderId="0" xfId="0" applyNumberFormat="1" applyFont="1" applyFill="1" applyBorder="1" applyAlignment="1">
      <alignment horizontal="center"/>
    </xf>
    <xf numFmtId="49" fontId="2" fillId="3" borderId="0" xfId="0" applyNumberFormat="1" applyFont="1" applyFill="1"/>
    <xf numFmtId="49" fontId="1" fillId="0" borderId="0" xfId="0" applyNumberFormat="1" applyFont="1"/>
    <xf numFmtId="49" fontId="1" fillId="3" borderId="0" xfId="0" applyNumberFormat="1" applyFont="1" applyFill="1"/>
    <xf numFmtId="165" fontId="2" fillId="3" borderId="0" xfId="0" applyNumberFormat="1" applyFont="1" applyFill="1"/>
    <xf numFmtId="165" fontId="1" fillId="0" borderId="0" xfId="0" applyNumberFormat="1" applyFont="1"/>
    <xf numFmtId="165" fontId="1" fillId="0" borderId="0" xfId="0" applyNumberFormat="1" applyFont="1" applyAlignment="1">
      <alignment horizontal="left"/>
    </xf>
    <xf numFmtId="165" fontId="1" fillId="3" borderId="0" xfId="0" applyNumberFormat="1" applyFont="1" applyFill="1"/>
    <xf numFmtId="0" fontId="1" fillId="0" borderId="0" xfId="0" applyFont="1" applyFill="1"/>
    <xf numFmtId="164" fontId="1" fillId="0" borderId="0" xfId="0" applyNumberFormat="1" applyFont="1"/>
    <xf numFmtId="49" fontId="1" fillId="0" borderId="0" xfId="0" applyNumberFormat="1" applyFont="1" applyAlignment="1">
      <alignment horizontal="center"/>
    </xf>
    <xf numFmtId="0" fontId="1" fillId="0" borderId="0" xfId="0" applyFont="1" applyFill="1" applyAlignment="1">
      <alignment horizontal="center"/>
    </xf>
    <xf numFmtId="0" fontId="2" fillId="3" borderId="0" xfId="0" applyFont="1" applyFill="1" applyAlignment="1">
      <alignment wrapText="1"/>
    </xf>
    <xf numFmtId="0" fontId="2" fillId="3" borderId="0" xfId="0" applyFont="1" applyFill="1" applyAlignment="1">
      <alignment horizontal="center" wrapText="1"/>
    </xf>
    <xf numFmtId="2" fontId="1" fillId="0" borderId="0" xfId="0" applyNumberFormat="1" applyFont="1"/>
    <xf numFmtId="165" fontId="2" fillId="3" borderId="0" xfId="0" applyNumberFormat="1" applyFont="1" applyFill="1" applyAlignment="1">
      <alignment wrapText="1"/>
    </xf>
    <xf numFmtId="165" fontId="1" fillId="0" borderId="0" xfId="0" applyNumberFormat="1" applyFont="1" applyBorder="1" applyAlignment="1">
      <alignment horizontal="left"/>
    </xf>
    <xf numFmtId="0" fontId="4" fillId="2" borderId="0" xfId="0" applyFont="1" applyFill="1" applyAlignment="1">
      <alignment wrapText="1"/>
    </xf>
    <xf numFmtId="0" fontId="2" fillId="3" borderId="0" xfId="0" applyFont="1" applyFill="1" applyAlignment="1">
      <alignment horizontal="center"/>
    </xf>
    <xf numFmtId="0" fontId="1" fillId="3" borderId="0" xfId="0" applyFont="1" applyFill="1" applyAlignment="1">
      <alignment horizontal="center"/>
    </xf>
    <xf numFmtId="0" fontId="2" fillId="3" borderId="0" xfId="0" applyFont="1" applyFill="1" applyAlignment="1">
      <alignment horizontal="left" wrapText="1"/>
    </xf>
    <xf numFmtId="0" fontId="1" fillId="0" borderId="0" xfId="0" applyFont="1" applyBorder="1" applyAlignment="1">
      <alignment horizontal="left"/>
    </xf>
    <xf numFmtId="1" fontId="5" fillId="3" borderId="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5" fillId="3" borderId="1" xfId="1" applyFont="1" applyFill="1" applyBorder="1" applyAlignment="1">
      <alignment horizontal="left" vertical="center" wrapText="1"/>
    </xf>
    <xf numFmtId="1"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20" fontId="0" fillId="0" borderId="0" xfId="0" applyNumberFormat="1"/>
    <xf numFmtId="0" fontId="1" fillId="0" borderId="0" xfId="0" applyFont="1" applyFill="1" applyAlignment="1">
      <alignment horizontal="left"/>
    </xf>
    <xf numFmtId="2" fontId="1" fillId="0" borderId="0" xfId="0" applyNumberFormat="1" applyFont="1" applyFill="1"/>
    <xf numFmtId="0" fontId="1" fillId="0" borderId="0" xfId="0" applyFont="1" applyFill="1" applyAlignment="1">
      <alignment wrapText="1"/>
    </xf>
    <xf numFmtId="20" fontId="1" fillId="0" borderId="0" xfId="0" applyNumberFormat="1" applyFont="1"/>
    <xf numFmtId="166" fontId="1" fillId="0" borderId="0" xfId="0" applyNumberFormat="1" applyFont="1" applyAlignment="1">
      <alignment horizontal="center"/>
    </xf>
    <xf numFmtId="166" fontId="1" fillId="0" borderId="0" xfId="0" applyNumberFormat="1" applyFont="1" applyFill="1" applyAlignment="1">
      <alignment horizontal="center"/>
    </xf>
    <xf numFmtId="166" fontId="1" fillId="0" borderId="0" xfId="0" applyNumberFormat="1" applyFont="1"/>
    <xf numFmtId="1" fontId="1" fillId="0" borderId="0" xfId="0" applyNumberFormat="1" applyFont="1" applyAlignment="1">
      <alignment horizontal="center"/>
    </xf>
    <xf numFmtId="0" fontId="1" fillId="0" borderId="0" xfId="0" applyFont="1" applyAlignment="1"/>
    <xf numFmtId="0" fontId="1" fillId="0" borderId="0" xfId="0" applyFont="1" applyFill="1" applyAlignment="1"/>
    <xf numFmtId="2" fontId="1" fillId="0" borderId="0" xfId="0" applyNumberFormat="1" applyFont="1" applyFill="1" applyBorder="1" applyAlignment="1"/>
    <xf numFmtId="0" fontId="2" fillId="3" borderId="0" xfId="0" applyFont="1" applyFill="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Normal="100" workbookViewId="0">
      <selection activeCell="D78" sqref="D78"/>
    </sheetView>
  </sheetViews>
  <sheetFormatPr defaultRowHeight="12.75" x14ac:dyDescent="0.2"/>
  <cols>
    <col min="1" max="1" width="3.42578125" style="1" bestFit="1" customWidth="1"/>
    <col min="2" max="2" width="23.28515625" style="1" customWidth="1"/>
    <col min="3" max="3" width="22.7109375" style="1" customWidth="1"/>
    <col min="4" max="4" width="83.7109375" style="1" customWidth="1"/>
    <col min="5" max="16384" width="9.140625" style="1"/>
  </cols>
  <sheetData>
    <row r="1" spans="1:4" ht="27" customHeight="1" x14ac:dyDescent="0.2">
      <c r="A1" s="42" t="s">
        <v>41</v>
      </c>
      <c r="B1" s="43" t="s">
        <v>42</v>
      </c>
      <c r="C1" s="43" t="s">
        <v>43</v>
      </c>
      <c r="D1" s="44" t="s">
        <v>72</v>
      </c>
    </row>
    <row r="2" spans="1:4" x14ac:dyDescent="0.2">
      <c r="A2" s="45">
        <v>1</v>
      </c>
      <c r="B2" s="46" t="s">
        <v>53</v>
      </c>
      <c r="C2" s="46" t="s">
        <v>24</v>
      </c>
      <c r="D2" s="47" t="s">
        <v>0</v>
      </c>
    </row>
    <row r="3" spans="1:4" x14ac:dyDescent="0.2">
      <c r="A3" s="45">
        <v>2</v>
      </c>
      <c r="B3" s="46" t="s">
        <v>53</v>
      </c>
      <c r="C3" s="46" t="s">
        <v>1</v>
      </c>
      <c r="D3" s="47" t="s">
        <v>57</v>
      </c>
    </row>
    <row r="4" spans="1:4" x14ac:dyDescent="0.2">
      <c r="A4" s="45">
        <v>3</v>
      </c>
      <c r="B4" s="46" t="s">
        <v>53</v>
      </c>
      <c r="C4" s="46" t="s">
        <v>55</v>
      </c>
      <c r="D4" s="47" t="s">
        <v>56</v>
      </c>
    </row>
    <row r="5" spans="1:4" x14ac:dyDescent="0.2">
      <c r="A5" s="45">
        <v>4</v>
      </c>
      <c r="B5" s="46" t="s">
        <v>53</v>
      </c>
      <c r="C5" s="46" t="s">
        <v>2</v>
      </c>
      <c r="D5" s="47" t="s">
        <v>58</v>
      </c>
    </row>
    <row r="6" spans="1:4" x14ac:dyDescent="0.2">
      <c r="A6" s="45">
        <v>5</v>
      </c>
      <c r="B6" s="46" t="s">
        <v>53</v>
      </c>
      <c r="C6" s="46" t="s">
        <v>23</v>
      </c>
      <c r="D6" s="48" t="s">
        <v>59</v>
      </c>
    </row>
    <row r="7" spans="1:4" ht="25.5" x14ac:dyDescent="0.2">
      <c r="A7" s="45">
        <v>6</v>
      </c>
      <c r="B7" s="46" t="s">
        <v>53</v>
      </c>
      <c r="C7" s="46" t="s">
        <v>34</v>
      </c>
      <c r="D7" s="48" t="s">
        <v>60</v>
      </c>
    </row>
    <row r="8" spans="1:4" x14ac:dyDescent="0.2">
      <c r="A8" s="45">
        <v>7</v>
      </c>
      <c r="B8" s="46" t="s">
        <v>53</v>
      </c>
      <c r="C8" s="46" t="s">
        <v>5</v>
      </c>
      <c r="D8" s="47" t="s">
        <v>61</v>
      </c>
    </row>
    <row r="9" spans="1:4" x14ac:dyDescent="0.2">
      <c r="A9" s="45">
        <v>8</v>
      </c>
      <c r="B9" s="46" t="s">
        <v>53</v>
      </c>
      <c r="C9" s="46" t="s">
        <v>19</v>
      </c>
      <c r="D9" s="47" t="s">
        <v>62</v>
      </c>
    </row>
    <row r="10" spans="1:4" ht="25.5" x14ac:dyDescent="0.2">
      <c r="A10" s="45">
        <v>9</v>
      </c>
      <c r="B10" s="46" t="s">
        <v>53</v>
      </c>
      <c r="C10" s="46" t="s">
        <v>20</v>
      </c>
      <c r="D10" s="47" t="s">
        <v>63</v>
      </c>
    </row>
    <row r="11" spans="1:4" ht="25.5" x14ac:dyDescent="0.2">
      <c r="A11" s="45">
        <v>10</v>
      </c>
      <c r="B11" s="46" t="s">
        <v>53</v>
      </c>
      <c r="C11" s="46" t="s">
        <v>22</v>
      </c>
      <c r="D11" s="47" t="s">
        <v>64</v>
      </c>
    </row>
    <row r="12" spans="1:4" x14ac:dyDescent="0.2">
      <c r="A12" s="45">
        <v>11</v>
      </c>
      <c r="B12" s="46" t="s">
        <v>53</v>
      </c>
      <c r="C12" s="46" t="s">
        <v>36</v>
      </c>
      <c r="D12" s="47" t="s">
        <v>65</v>
      </c>
    </row>
    <row r="13" spans="1:4" x14ac:dyDescent="0.2">
      <c r="A13" s="45">
        <v>12</v>
      </c>
      <c r="B13" s="46" t="s">
        <v>53</v>
      </c>
      <c r="C13" s="46" t="s">
        <v>37</v>
      </c>
      <c r="D13" s="47" t="s">
        <v>66</v>
      </c>
    </row>
    <row r="14" spans="1:4" x14ac:dyDescent="0.2">
      <c r="A14" s="45">
        <v>13</v>
      </c>
      <c r="B14" s="46" t="s">
        <v>53</v>
      </c>
      <c r="C14" s="46" t="s">
        <v>38</v>
      </c>
      <c r="D14" s="47" t="s">
        <v>67</v>
      </c>
    </row>
    <row r="15" spans="1:4" x14ac:dyDescent="0.2">
      <c r="A15" s="45">
        <v>14</v>
      </c>
      <c r="B15" s="46" t="s">
        <v>53</v>
      </c>
      <c r="C15" s="46" t="s">
        <v>143</v>
      </c>
      <c r="D15" s="47" t="s">
        <v>145</v>
      </c>
    </row>
    <row r="16" spans="1:4" x14ac:dyDescent="0.2">
      <c r="A16" s="45">
        <v>15</v>
      </c>
      <c r="B16" s="46" t="s">
        <v>53</v>
      </c>
      <c r="C16" s="46" t="s">
        <v>144</v>
      </c>
      <c r="D16" s="47" t="s">
        <v>146</v>
      </c>
    </row>
    <row r="17" spans="1:4" ht="25.5" x14ac:dyDescent="0.2">
      <c r="A17" s="45">
        <v>16</v>
      </c>
      <c r="B17" s="46" t="s">
        <v>53</v>
      </c>
      <c r="C17" s="46" t="s">
        <v>21</v>
      </c>
      <c r="D17" s="47" t="s">
        <v>68</v>
      </c>
    </row>
    <row r="18" spans="1:4" x14ac:dyDescent="0.2">
      <c r="A18" s="45">
        <v>17</v>
      </c>
      <c r="B18" s="46" t="s">
        <v>53</v>
      </c>
      <c r="C18" s="46" t="s">
        <v>31</v>
      </c>
      <c r="D18" s="47" t="s">
        <v>70</v>
      </c>
    </row>
    <row r="19" spans="1:4" x14ac:dyDescent="0.2">
      <c r="A19" s="45">
        <v>18</v>
      </c>
      <c r="B19" s="46" t="s">
        <v>53</v>
      </c>
      <c r="C19" s="46" t="s">
        <v>6</v>
      </c>
      <c r="D19" s="47" t="s">
        <v>71</v>
      </c>
    </row>
    <row r="20" spans="1:4" x14ac:dyDescent="0.2">
      <c r="A20" s="45">
        <v>19</v>
      </c>
      <c r="B20" s="46" t="s">
        <v>53</v>
      </c>
      <c r="C20" s="46" t="s">
        <v>10</v>
      </c>
      <c r="D20" s="47" t="s">
        <v>69</v>
      </c>
    </row>
    <row r="21" spans="1:4" x14ac:dyDescent="0.2">
      <c r="A21" s="45">
        <v>20</v>
      </c>
      <c r="B21" s="46" t="s">
        <v>53</v>
      </c>
      <c r="C21" s="46" t="s">
        <v>44</v>
      </c>
      <c r="D21" s="47" t="s">
        <v>45</v>
      </c>
    </row>
    <row r="22" spans="1:4" x14ac:dyDescent="0.2">
      <c r="A22" s="45">
        <v>21</v>
      </c>
      <c r="B22" s="46" t="s">
        <v>53</v>
      </c>
      <c r="C22" s="46" t="s">
        <v>46</v>
      </c>
      <c r="D22" s="47" t="s">
        <v>47</v>
      </c>
    </row>
    <row r="23" spans="1:4" x14ac:dyDescent="0.2">
      <c r="A23" s="45">
        <v>22</v>
      </c>
      <c r="B23" s="46" t="s">
        <v>53</v>
      </c>
      <c r="C23" s="46" t="s">
        <v>48</v>
      </c>
      <c r="D23" s="47" t="s">
        <v>49</v>
      </c>
    </row>
    <row r="24" spans="1:4" x14ac:dyDescent="0.2">
      <c r="A24" s="45">
        <v>23</v>
      </c>
      <c r="B24" s="46" t="s">
        <v>53</v>
      </c>
      <c r="C24" s="46" t="s">
        <v>50</v>
      </c>
      <c r="D24" s="47" t="s">
        <v>51</v>
      </c>
    </row>
    <row r="25" spans="1:4" x14ac:dyDescent="0.2">
      <c r="A25" s="45"/>
      <c r="B25" s="46"/>
      <c r="C25" s="46"/>
      <c r="D25" s="47"/>
    </row>
    <row r="26" spans="1:4" ht="27" customHeight="1" x14ac:dyDescent="0.2">
      <c r="A26" s="42" t="s">
        <v>41</v>
      </c>
      <c r="B26" s="43" t="s">
        <v>42</v>
      </c>
      <c r="C26" s="43" t="s">
        <v>43</v>
      </c>
      <c r="D26" s="44" t="s">
        <v>72</v>
      </c>
    </row>
    <row r="27" spans="1:4" x14ac:dyDescent="0.2">
      <c r="A27" s="45">
        <v>1</v>
      </c>
      <c r="B27" s="46" t="s">
        <v>54</v>
      </c>
      <c r="C27" s="46" t="s">
        <v>28</v>
      </c>
      <c r="D27" s="47" t="s">
        <v>73</v>
      </c>
    </row>
    <row r="28" spans="1:4" x14ac:dyDescent="0.2">
      <c r="A28" s="45">
        <v>2</v>
      </c>
      <c r="B28" s="46" t="s">
        <v>54</v>
      </c>
      <c r="C28" s="46" t="s">
        <v>24</v>
      </c>
      <c r="D28" s="47" t="s">
        <v>0</v>
      </c>
    </row>
    <row r="29" spans="1:4" x14ac:dyDescent="0.2">
      <c r="A29" s="45">
        <v>3</v>
      </c>
      <c r="B29" s="46" t="s">
        <v>54</v>
      </c>
      <c r="C29" s="46" t="s">
        <v>1</v>
      </c>
      <c r="D29" s="47" t="s">
        <v>57</v>
      </c>
    </row>
    <row r="30" spans="1:4" x14ac:dyDescent="0.2">
      <c r="A30" s="45">
        <v>4</v>
      </c>
      <c r="B30" s="46" t="s">
        <v>54</v>
      </c>
      <c r="C30" s="46" t="s">
        <v>55</v>
      </c>
      <c r="D30" s="47" t="s">
        <v>56</v>
      </c>
    </row>
    <row r="31" spans="1:4" x14ac:dyDescent="0.2">
      <c r="A31" s="45">
        <v>5</v>
      </c>
      <c r="B31" s="46" t="s">
        <v>54</v>
      </c>
      <c r="C31" s="46" t="s">
        <v>2</v>
      </c>
      <c r="D31" s="47" t="s">
        <v>58</v>
      </c>
    </row>
    <row r="32" spans="1:4" x14ac:dyDescent="0.2">
      <c r="A32" s="45">
        <v>6</v>
      </c>
      <c r="B32" s="46" t="s">
        <v>54</v>
      </c>
      <c r="C32" s="46" t="s">
        <v>23</v>
      </c>
      <c r="D32" s="48" t="s">
        <v>59</v>
      </c>
    </row>
    <row r="33" spans="1:4" x14ac:dyDescent="0.2">
      <c r="A33" s="45">
        <v>7</v>
      </c>
      <c r="B33" s="46" t="s">
        <v>54</v>
      </c>
      <c r="C33" s="46" t="s">
        <v>30</v>
      </c>
      <c r="D33" s="47" t="s">
        <v>74</v>
      </c>
    </row>
    <row r="34" spans="1:4" x14ac:dyDescent="0.2">
      <c r="A34" s="45">
        <v>8</v>
      </c>
      <c r="B34" s="46" t="s">
        <v>54</v>
      </c>
      <c r="C34" s="46" t="s">
        <v>18</v>
      </c>
      <c r="D34" s="47" t="s">
        <v>77</v>
      </c>
    </row>
    <row r="35" spans="1:4" x14ac:dyDescent="0.2">
      <c r="A35" s="45">
        <v>9</v>
      </c>
      <c r="B35" s="46" t="s">
        <v>54</v>
      </c>
      <c r="C35" s="46" t="s">
        <v>17</v>
      </c>
      <c r="D35" s="47" t="s">
        <v>75</v>
      </c>
    </row>
    <row r="36" spans="1:4" x14ac:dyDescent="0.2">
      <c r="A36" s="45">
        <v>10</v>
      </c>
      <c r="B36" s="46" t="s">
        <v>54</v>
      </c>
      <c r="C36" s="46" t="s">
        <v>16</v>
      </c>
      <c r="D36" s="47" t="s">
        <v>76</v>
      </c>
    </row>
    <row r="37" spans="1:4" ht="58.5" customHeight="1" x14ac:dyDescent="0.2">
      <c r="A37" s="45">
        <v>11</v>
      </c>
      <c r="B37" s="46" t="s">
        <v>54</v>
      </c>
      <c r="C37" s="46" t="s">
        <v>25</v>
      </c>
      <c r="D37" s="47" t="s">
        <v>82</v>
      </c>
    </row>
    <row r="38" spans="1:4" ht="38.25" x14ac:dyDescent="0.2">
      <c r="A38" s="45">
        <v>12</v>
      </c>
      <c r="B38" s="46" t="s">
        <v>54</v>
      </c>
      <c r="C38" s="46" t="s">
        <v>15</v>
      </c>
      <c r="D38" s="47" t="s">
        <v>78</v>
      </c>
    </row>
    <row r="39" spans="1:4" ht="38.25" x14ac:dyDescent="0.2">
      <c r="A39" s="45">
        <v>13</v>
      </c>
      <c r="B39" s="46" t="s">
        <v>54</v>
      </c>
      <c r="C39" s="46" t="s">
        <v>26</v>
      </c>
      <c r="D39" s="47" t="s">
        <v>81</v>
      </c>
    </row>
    <row r="40" spans="1:4" ht="38.25" x14ac:dyDescent="0.2">
      <c r="A40" s="45">
        <v>14</v>
      </c>
      <c r="B40" s="46" t="s">
        <v>54</v>
      </c>
      <c r="C40" s="46" t="s">
        <v>40</v>
      </c>
      <c r="D40" s="47" t="s">
        <v>80</v>
      </c>
    </row>
    <row r="41" spans="1:4" ht="38.25" x14ac:dyDescent="0.2">
      <c r="A41" s="45">
        <v>15</v>
      </c>
      <c r="B41" s="46" t="s">
        <v>54</v>
      </c>
      <c r="C41" s="46" t="s">
        <v>39</v>
      </c>
      <c r="D41" s="47" t="s">
        <v>79</v>
      </c>
    </row>
    <row r="42" spans="1:4" ht="38.25" x14ac:dyDescent="0.2">
      <c r="A42" s="45">
        <v>16</v>
      </c>
      <c r="B42" s="46" t="s">
        <v>54</v>
      </c>
      <c r="C42" s="46" t="s">
        <v>27</v>
      </c>
      <c r="D42" s="47" t="s">
        <v>83</v>
      </c>
    </row>
    <row r="43" spans="1:4" x14ac:dyDescent="0.2">
      <c r="A43" s="45">
        <v>17</v>
      </c>
      <c r="B43" s="46" t="s">
        <v>54</v>
      </c>
      <c r="C43" s="46" t="s">
        <v>52</v>
      </c>
      <c r="D43" s="47" t="s">
        <v>71</v>
      </c>
    </row>
    <row r="44" spans="1:4" ht="25.5" x14ac:dyDescent="0.2">
      <c r="A44" s="45">
        <v>18</v>
      </c>
      <c r="B44" s="46" t="s">
        <v>54</v>
      </c>
      <c r="C44" s="46" t="s">
        <v>21</v>
      </c>
      <c r="D44" s="47" t="s">
        <v>68</v>
      </c>
    </row>
    <row r="45" spans="1:4" x14ac:dyDescent="0.2">
      <c r="A45" s="45">
        <v>19</v>
      </c>
      <c r="B45" s="46" t="s">
        <v>54</v>
      </c>
      <c r="C45" s="46" t="s">
        <v>29</v>
      </c>
      <c r="D45" s="47" t="s">
        <v>70</v>
      </c>
    </row>
    <row r="46" spans="1:4" x14ac:dyDescent="0.2">
      <c r="A46" s="45">
        <v>20</v>
      </c>
      <c r="B46" s="46" t="s">
        <v>54</v>
      </c>
      <c r="C46" s="46" t="s">
        <v>10</v>
      </c>
      <c r="D46" s="47" t="s">
        <v>69</v>
      </c>
    </row>
    <row r="47" spans="1:4" x14ac:dyDescent="0.2">
      <c r="A47" s="45">
        <v>21</v>
      </c>
      <c r="B47" s="46" t="s">
        <v>54</v>
      </c>
      <c r="C47" s="46" t="s">
        <v>44</v>
      </c>
      <c r="D47" s="47" t="s">
        <v>45</v>
      </c>
    </row>
    <row r="48" spans="1:4" x14ac:dyDescent="0.2">
      <c r="A48" s="45">
        <v>22</v>
      </c>
      <c r="B48" s="46" t="s">
        <v>54</v>
      </c>
      <c r="C48" s="46" t="s">
        <v>46</v>
      </c>
      <c r="D48" s="47" t="s">
        <v>47</v>
      </c>
    </row>
    <row r="49" spans="1:4" x14ac:dyDescent="0.2">
      <c r="A49" s="45">
        <v>23</v>
      </c>
      <c r="B49" s="46" t="s">
        <v>54</v>
      </c>
      <c r="C49" s="46" t="s">
        <v>48</v>
      </c>
      <c r="D49" s="47" t="s">
        <v>49</v>
      </c>
    </row>
    <row r="50" spans="1:4" x14ac:dyDescent="0.2">
      <c r="A50" s="45">
        <v>24</v>
      </c>
      <c r="B50" s="46" t="s">
        <v>54</v>
      </c>
      <c r="C50" s="46" t="s">
        <v>50</v>
      </c>
      <c r="D50" s="47" t="s">
        <v>51</v>
      </c>
    </row>
    <row r="51" spans="1:4" ht="27" customHeight="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tabSelected="1" topLeftCell="M1" zoomScale="85" zoomScaleNormal="85" workbookViewId="0">
      <pane ySplit="1" topLeftCell="A2" activePane="bottomLeft" state="frozen"/>
      <selection pane="bottomLeft" activeCell="W31" sqref="W31"/>
    </sheetView>
  </sheetViews>
  <sheetFormatPr defaultRowHeight="12.75" x14ac:dyDescent="0.2"/>
  <cols>
    <col min="1" max="1" width="9.7109375" style="3" customWidth="1"/>
    <col min="2" max="2" width="15.85546875" style="2" customWidth="1"/>
    <col min="3" max="3" width="9.140625" style="1"/>
    <col min="4" max="4" width="10.7109375" style="25" customWidth="1"/>
    <col min="5" max="6" width="9.140625" style="2"/>
    <col min="7" max="7" width="9.140625" style="56"/>
    <col min="8" max="9" width="9.140625" style="1"/>
    <col min="10" max="10" width="7.85546875" style="1" customWidth="1"/>
    <col min="11" max="11" width="8.85546875" style="1" customWidth="1"/>
    <col min="12" max="12" width="10.140625" style="1" customWidth="1"/>
    <col min="13" max="13" width="7.28515625" style="1" customWidth="1"/>
    <col min="14" max="14" width="10.7109375" style="1" bestFit="1" customWidth="1"/>
    <col min="15" max="15" width="8.42578125" style="1" customWidth="1"/>
    <col min="16" max="16" width="10.28515625" style="2" customWidth="1"/>
    <col min="17" max="17" width="26.85546875" style="1" customWidth="1"/>
    <col min="18" max="18" width="10" style="1" customWidth="1"/>
    <col min="19" max="19" width="14.140625" style="1" customWidth="1"/>
    <col min="20" max="20" width="9.140625" style="1"/>
    <col min="21" max="21" width="9.28515625" style="1" bestFit="1" customWidth="1"/>
    <col min="22" max="16384" width="9.140625" style="1"/>
  </cols>
  <sheetData>
    <row r="1" spans="1:23" s="13" customFormat="1" ht="38.25" x14ac:dyDescent="0.2">
      <c r="A1" s="40" t="s">
        <v>24</v>
      </c>
      <c r="B1" s="33" t="s">
        <v>1</v>
      </c>
      <c r="C1" s="32" t="s">
        <v>55</v>
      </c>
      <c r="D1" s="35" t="s">
        <v>2</v>
      </c>
      <c r="E1" s="21" t="s">
        <v>23</v>
      </c>
      <c r="F1" s="33" t="s">
        <v>34</v>
      </c>
      <c r="G1" s="33" t="s">
        <v>5</v>
      </c>
      <c r="H1" s="33" t="s">
        <v>19</v>
      </c>
      <c r="I1" s="33" t="s">
        <v>20</v>
      </c>
      <c r="J1" s="33" t="s">
        <v>22</v>
      </c>
      <c r="K1" s="33" t="s">
        <v>36</v>
      </c>
      <c r="L1" s="33" t="s">
        <v>37</v>
      </c>
      <c r="M1" s="33" t="s">
        <v>38</v>
      </c>
      <c r="N1" s="61" t="s">
        <v>143</v>
      </c>
      <c r="O1" s="61" t="s">
        <v>144</v>
      </c>
      <c r="P1" s="33" t="s">
        <v>21</v>
      </c>
      <c r="Q1" s="33" t="s">
        <v>31</v>
      </c>
      <c r="R1" s="32" t="s">
        <v>6</v>
      </c>
      <c r="S1" s="33" t="s">
        <v>10</v>
      </c>
      <c r="T1" s="32" t="s">
        <v>44</v>
      </c>
      <c r="U1" s="32" t="s">
        <v>46</v>
      </c>
      <c r="V1" s="32" t="s">
        <v>48</v>
      </c>
      <c r="W1" s="32" t="s">
        <v>50</v>
      </c>
    </row>
    <row r="2" spans="1:23" x14ac:dyDescent="0.2">
      <c r="A2" s="3" t="s">
        <v>3</v>
      </c>
      <c r="B2" s="58" t="s">
        <v>108</v>
      </c>
      <c r="C2" s="2" t="s">
        <v>14</v>
      </c>
      <c r="D2" s="26">
        <v>41905</v>
      </c>
      <c r="E2" s="30" t="s">
        <v>116</v>
      </c>
      <c r="F2" s="30" t="s">
        <v>35</v>
      </c>
      <c r="G2" s="11">
        <f>DischargeData!P2</f>
        <v>0.151</v>
      </c>
      <c r="H2" s="2" t="s">
        <v>9</v>
      </c>
      <c r="I2" s="16">
        <f>AVERAGE(DischargeData!H3:H8)</f>
        <v>0.3666666666666667</v>
      </c>
      <c r="J2" s="2" t="s">
        <v>14</v>
      </c>
      <c r="K2" s="16" t="s">
        <v>9</v>
      </c>
      <c r="L2" s="16" t="s">
        <v>9</v>
      </c>
      <c r="M2" s="2" t="s">
        <v>9</v>
      </c>
      <c r="N2" s="57">
        <v>3112010</v>
      </c>
      <c r="O2" s="2">
        <v>1619438</v>
      </c>
      <c r="P2" s="2" t="str">
        <f>DischargeData!R2</f>
        <v>Price AA</v>
      </c>
      <c r="Q2" s="2" t="str">
        <f>DischargeData!S2</f>
        <v>Section 2</v>
      </c>
      <c r="S2" s="58" t="str">
        <f>DischargeData!T2</f>
        <v>P. Hilgert, D. Pizzi, B. Tierney</v>
      </c>
      <c r="T2" s="1" t="s">
        <v>95</v>
      </c>
      <c r="U2" s="1">
        <v>20152021</v>
      </c>
      <c r="V2" s="1" t="s">
        <v>115</v>
      </c>
      <c r="W2" s="1">
        <v>20150521</v>
      </c>
    </row>
    <row r="3" spans="1:23" x14ac:dyDescent="0.2">
      <c r="A3" s="3" t="s">
        <v>3</v>
      </c>
      <c r="B3" s="58" t="str">
        <f>DischargeData!C10</f>
        <v>Groundwater inflow at head of Slough 6A</v>
      </c>
      <c r="C3" s="2" t="s">
        <v>14</v>
      </c>
      <c r="D3" s="26">
        <f>DischargeData!E10</f>
        <v>41905</v>
      </c>
      <c r="E3" s="30" t="s">
        <v>117</v>
      </c>
      <c r="F3" s="30" t="s">
        <v>35</v>
      </c>
      <c r="G3" s="11">
        <f>DischargeData!P10</f>
        <v>0.32400000000000001</v>
      </c>
      <c r="H3" s="11" t="s">
        <v>9</v>
      </c>
      <c r="I3" s="16">
        <f>AVERAGE(DischargeData!H11:H21)</f>
        <v>1.4454545454545455</v>
      </c>
      <c r="J3" s="2" t="s">
        <v>14</v>
      </c>
      <c r="K3" s="16" t="s">
        <v>9</v>
      </c>
      <c r="L3" s="16" t="s">
        <v>9</v>
      </c>
      <c r="M3" s="2" t="s">
        <v>9</v>
      </c>
      <c r="N3" s="57">
        <v>3111090</v>
      </c>
      <c r="O3" s="2">
        <v>1619438</v>
      </c>
      <c r="P3" s="2" t="str">
        <f>DischargeData!R10</f>
        <v>Price AA</v>
      </c>
      <c r="Q3" s="2" t="str">
        <f>DischargeData!S10</f>
        <v>Section 3</v>
      </c>
      <c r="S3" s="58" t="str">
        <f>DischargeData!T10</f>
        <v>B. Miller, D. Thomas</v>
      </c>
      <c r="T3" s="1" t="s">
        <v>95</v>
      </c>
      <c r="U3" s="1">
        <v>20152021</v>
      </c>
      <c r="V3" s="1" t="s">
        <v>115</v>
      </c>
      <c r="W3" s="1">
        <v>20150521</v>
      </c>
    </row>
    <row r="4" spans="1:23" x14ac:dyDescent="0.2">
      <c r="A4" s="3" t="s">
        <v>3</v>
      </c>
      <c r="B4" s="58" t="str">
        <f>DischargeData!C23</f>
        <v>Mouth of tributary into Slough 6A</v>
      </c>
      <c r="C4" s="2" t="s">
        <v>14</v>
      </c>
      <c r="D4" s="26">
        <f>DischargeData!E23</f>
        <v>41905</v>
      </c>
      <c r="E4" s="30" t="s">
        <v>118</v>
      </c>
      <c r="F4" s="30" t="s">
        <v>35</v>
      </c>
      <c r="G4" s="12">
        <f>DischargeData!P23</f>
        <v>1.0410000000000001</v>
      </c>
      <c r="H4" s="12" t="s">
        <v>9</v>
      </c>
      <c r="I4" s="17">
        <f>AVERAGE(DischargeData!H24:H27)</f>
        <v>0.65</v>
      </c>
      <c r="J4" s="2" t="s">
        <v>14</v>
      </c>
      <c r="K4" s="16" t="s">
        <v>9</v>
      </c>
      <c r="L4" s="16" t="s">
        <v>9</v>
      </c>
      <c r="M4" s="2" t="s">
        <v>9</v>
      </c>
      <c r="N4" s="57">
        <v>3111431</v>
      </c>
      <c r="O4" s="2">
        <v>1619417</v>
      </c>
      <c r="P4" s="2" t="str">
        <f>DischargeData!R23</f>
        <v>Price AA</v>
      </c>
      <c r="Q4" s="2" t="str">
        <f>DischargeData!S23</f>
        <v>Section 4</v>
      </c>
      <c r="S4" s="58" t="str">
        <f>DischargeData!T23</f>
        <v>P. Hilgert, D. Pizzi</v>
      </c>
      <c r="T4" s="1" t="s">
        <v>95</v>
      </c>
      <c r="U4" s="1">
        <v>20152021</v>
      </c>
      <c r="V4" s="1" t="s">
        <v>115</v>
      </c>
      <c r="W4" s="1">
        <v>20150521</v>
      </c>
    </row>
    <row r="5" spans="1:23" x14ac:dyDescent="0.2">
      <c r="A5" s="3" t="s">
        <v>4</v>
      </c>
      <c r="B5" s="58" t="str">
        <f>DischargeData!C30</f>
        <v>Mouth of Oxbow I</v>
      </c>
      <c r="C5" s="2" t="s">
        <v>14</v>
      </c>
      <c r="D5" s="26">
        <f>DischargeData!E30</f>
        <v>41905</v>
      </c>
      <c r="E5" s="30" t="s">
        <v>32</v>
      </c>
      <c r="F5" s="30" t="s">
        <v>35</v>
      </c>
      <c r="G5" s="11">
        <f>DischargeData!P30</f>
        <v>0.82399999999999995</v>
      </c>
      <c r="H5" s="12" t="s">
        <v>9</v>
      </c>
      <c r="I5" s="16">
        <f>AVERAGE(DischargeData!H31:H48)</f>
        <v>0.73333333333333317</v>
      </c>
      <c r="J5" s="2" t="s">
        <v>14</v>
      </c>
      <c r="K5" s="16" t="s">
        <v>9</v>
      </c>
      <c r="L5" s="16" t="s">
        <v>9</v>
      </c>
      <c r="M5" s="2" t="s">
        <v>9</v>
      </c>
      <c r="N5" s="57">
        <v>3101369</v>
      </c>
      <c r="O5" s="2">
        <v>1623125</v>
      </c>
      <c r="P5" s="2" t="str">
        <f>DischargeData!R30</f>
        <v>Price AA</v>
      </c>
      <c r="Q5" s="2" t="str">
        <f>DischargeData!S30</f>
        <v>Section 5</v>
      </c>
      <c r="S5" s="58" t="str">
        <f>DischargeData!T30</f>
        <v>P. Hilgert, D. Pizzi</v>
      </c>
      <c r="T5" s="1" t="s">
        <v>95</v>
      </c>
      <c r="U5" s="1">
        <v>20152021</v>
      </c>
      <c r="V5" s="1" t="s">
        <v>115</v>
      </c>
      <c r="W5" s="1">
        <v>20150521</v>
      </c>
    </row>
    <row r="6" spans="1:23" x14ac:dyDescent="0.2">
      <c r="A6" s="3" t="s">
        <v>7</v>
      </c>
      <c r="B6" s="58" t="str">
        <f>DischargeData!C51</f>
        <v>Mouth of UNT 144.6</v>
      </c>
      <c r="C6" s="2" t="s">
        <v>14</v>
      </c>
      <c r="D6" s="26">
        <f>DischargeData!E51</f>
        <v>41906</v>
      </c>
      <c r="E6" s="30" t="s">
        <v>119</v>
      </c>
      <c r="F6" s="30" t="s">
        <v>35</v>
      </c>
      <c r="G6" s="11">
        <f>DischargeData!P51</f>
        <v>14.251999999999999</v>
      </c>
      <c r="H6" s="12" t="s">
        <v>9</v>
      </c>
      <c r="I6" s="16">
        <f>AVERAGE(DischargeData!H52:H77)</f>
        <v>0.60769230769230775</v>
      </c>
      <c r="J6" s="2" t="s">
        <v>14</v>
      </c>
      <c r="K6" s="16" t="s">
        <v>9</v>
      </c>
      <c r="L6" s="16" t="s">
        <v>9</v>
      </c>
      <c r="M6" s="2" t="s">
        <v>9</v>
      </c>
      <c r="N6" s="57">
        <v>3217382</v>
      </c>
      <c r="O6" s="2">
        <v>1708369</v>
      </c>
      <c r="P6" s="2" t="str">
        <f>DischargeData!R51</f>
        <v>Price AA</v>
      </c>
      <c r="Q6" s="2" t="str">
        <f>DischargeData!S51</f>
        <v>Section 6</v>
      </c>
      <c r="S6" s="58" t="str">
        <f>DischargeData!T51</f>
        <v>P. Hilgert, D. Pizzi</v>
      </c>
      <c r="T6" s="1" t="s">
        <v>95</v>
      </c>
      <c r="U6" s="1">
        <v>20152021</v>
      </c>
      <c r="V6" s="1" t="s">
        <v>115</v>
      </c>
      <c r="W6" s="1">
        <v>20150521</v>
      </c>
    </row>
    <row r="7" spans="1:23" x14ac:dyDescent="0.2">
      <c r="A7" s="3" t="s">
        <v>7</v>
      </c>
      <c r="B7" s="58" t="str">
        <f>DischargeData!C80</f>
        <v>Side Channel 21 near mouth of UNT 144.6</v>
      </c>
      <c r="C7" s="2" t="s">
        <v>14</v>
      </c>
      <c r="D7" s="26">
        <f>DischargeData!E80</f>
        <v>41906</v>
      </c>
      <c r="E7" s="30" t="s">
        <v>120</v>
      </c>
      <c r="F7" s="30" t="s">
        <v>35</v>
      </c>
      <c r="G7" s="11">
        <f>DischargeData!P80</f>
        <v>10.292000000000002</v>
      </c>
      <c r="H7" s="12" t="s">
        <v>9</v>
      </c>
      <c r="I7" s="16">
        <f>AVERAGE(DischargeData!H81:H103)</f>
        <v>0.76521739130434785</v>
      </c>
      <c r="J7" s="2" t="s">
        <v>14</v>
      </c>
      <c r="K7" s="16" t="s">
        <v>9</v>
      </c>
      <c r="L7" s="16" t="s">
        <v>9</v>
      </c>
      <c r="M7" s="2" t="s">
        <v>9</v>
      </c>
      <c r="N7" s="57">
        <v>3217686</v>
      </c>
      <c r="O7" s="2">
        <v>1708391</v>
      </c>
      <c r="P7" s="2" t="str">
        <f>DischargeData!R80</f>
        <v>Price AA</v>
      </c>
      <c r="Q7" s="2" t="str">
        <f>DischargeData!S80</f>
        <v>Section 7</v>
      </c>
      <c r="S7" s="58" t="str">
        <f>DischargeData!T80</f>
        <v>P. Hilgert, D. Pizzi</v>
      </c>
      <c r="T7" s="1" t="s">
        <v>95</v>
      </c>
      <c r="U7" s="1">
        <v>20152021</v>
      </c>
      <c r="V7" s="1" t="s">
        <v>115</v>
      </c>
      <c r="W7" s="1">
        <v>20150521</v>
      </c>
    </row>
    <row r="8" spans="1:23" x14ac:dyDescent="0.2">
      <c r="A8" s="3" t="s">
        <v>7</v>
      </c>
      <c r="B8" s="58" t="str">
        <f>DischargeData!C105</f>
        <v>Mouth of channel across mid-chan island</v>
      </c>
      <c r="C8" s="2" t="s">
        <v>14</v>
      </c>
      <c r="D8" s="26">
        <f>DischargeData!E105</f>
        <v>41906</v>
      </c>
      <c r="E8" s="30" t="s">
        <v>121</v>
      </c>
      <c r="F8" s="30" t="s">
        <v>35</v>
      </c>
      <c r="G8" s="11">
        <f>DischargeData!P105</f>
        <v>1.2450000000000001</v>
      </c>
      <c r="H8" s="12" t="s">
        <v>9</v>
      </c>
      <c r="I8" s="16">
        <f>AVERAGE(DischargeData!H106:H123)</f>
        <v>0.62222222222222223</v>
      </c>
      <c r="J8" s="2" t="s">
        <v>14</v>
      </c>
      <c r="K8" s="16" t="s">
        <v>9</v>
      </c>
      <c r="L8" s="16" t="s">
        <v>9</v>
      </c>
      <c r="M8" s="2" t="s">
        <v>9</v>
      </c>
      <c r="N8" s="57">
        <v>3218990</v>
      </c>
      <c r="O8" s="2">
        <v>1709017</v>
      </c>
      <c r="P8" s="2" t="str">
        <f>DischargeData!R105</f>
        <v>Price AA</v>
      </c>
      <c r="Q8" s="2" t="str">
        <f>DischargeData!S105</f>
        <v>Section 8</v>
      </c>
      <c r="S8" s="58" t="str">
        <f>DischargeData!T105</f>
        <v>P. Hilgert, D. Pizzi</v>
      </c>
      <c r="T8" s="1" t="s">
        <v>95</v>
      </c>
      <c r="U8" s="1">
        <v>20152021</v>
      </c>
      <c r="V8" s="1" t="s">
        <v>115</v>
      </c>
      <c r="W8" s="1">
        <v>20150521</v>
      </c>
    </row>
    <row r="9" spans="1:23" x14ac:dyDescent="0.2">
      <c r="A9" s="3" t="s">
        <v>8</v>
      </c>
      <c r="B9" s="58" t="str">
        <f>DischargeData!C126</f>
        <v>Near head of Upper Side Channel 11</v>
      </c>
      <c r="C9" s="2" t="s">
        <v>14</v>
      </c>
      <c r="D9" s="26">
        <f>DischargeData!E126</f>
        <v>41906</v>
      </c>
      <c r="E9" s="30" t="s">
        <v>140</v>
      </c>
      <c r="F9" s="30" t="s">
        <v>35</v>
      </c>
      <c r="G9" s="11">
        <f>DischargeData!P126</f>
        <v>1.6860000000000004</v>
      </c>
      <c r="H9" s="12" t="s">
        <v>9</v>
      </c>
      <c r="I9" s="16">
        <f>AVERAGE(DischargeData!H127:H142)</f>
        <v>0.45000000000000007</v>
      </c>
      <c r="J9" s="2" t="s">
        <v>14</v>
      </c>
      <c r="K9" s="16" t="s">
        <v>9</v>
      </c>
      <c r="L9" s="16" t="s">
        <v>9</v>
      </c>
      <c r="M9" s="2" t="s">
        <v>9</v>
      </c>
      <c r="N9" s="57">
        <v>3203504</v>
      </c>
      <c r="O9" s="2">
        <v>1691698</v>
      </c>
      <c r="P9" s="20" t="str">
        <f>DischargeData!R126</f>
        <v>Price AA</v>
      </c>
      <c r="Q9" s="20" t="str">
        <f>DischargeData!S126</f>
        <v>Section 9</v>
      </c>
      <c r="S9" s="58" t="str">
        <f>DischargeData!T126</f>
        <v>P. Hilgert, D. Pizzi</v>
      </c>
      <c r="T9" s="1" t="s">
        <v>95</v>
      </c>
      <c r="U9" s="1">
        <v>20152021</v>
      </c>
      <c r="V9" s="1" t="s">
        <v>115</v>
      </c>
      <c r="W9" s="1">
        <v>20150521</v>
      </c>
    </row>
    <row r="10" spans="1:23" x14ac:dyDescent="0.2">
      <c r="A10" s="3" t="s">
        <v>8</v>
      </c>
      <c r="B10" s="58" t="str">
        <f>DischargeData!C145</f>
        <v>Near mouth of Upper Side Channel 11</v>
      </c>
      <c r="C10" s="2" t="s">
        <v>14</v>
      </c>
      <c r="D10" s="26">
        <f>DischargeData!E145</f>
        <v>41906</v>
      </c>
      <c r="E10" s="30" t="s">
        <v>141</v>
      </c>
      <c r="F10" s="30" t="s">
        <v>35</v>
      </c>
      <c r="G10" s="11">
        <f>DischargeData!P145</f>
        <v>2.133</v>
      </c>
      <c r="H10" s="12" t="s">
        <v>9</v>
      </c>
      <c r="I10" s="16">
        <f>AVERAGE(DischargeData!H146:H163)</f>
        <v>0.87777777777777777</v>
      </c>
      <c r="J10" s="2" t="s">
        <v>14</v>
      </c>
      <c r="K10" s="16" t="s">
        <v>9</v>
      </c>
      <c r="L10" s="16" t="s">
        <v>9</v>
      </c>
      <c r="M10" s="2" t="s">
        <v>9</v>
      </c>
      <c r="N10" s="57">
        <v>3202738</v>
      </c>
      <c r="O10" s="2">
        <v>1689788</v>
      </c>
      <c r="P10" s="2" t="str">
        <f>DischargeData!R145</f>
        <v>Price AA</v>
      </c>
      <c r="Q10" s="2" t="str">
        <f>DischargeData!S145</f>
        <v>Section 10</v>
      </c>
      <c r="S10" s="58" t="str">
        <f>DischargeData!T145</f>
        <v>P. Hilgert, D. Pizzi</v>
      </c>
      <c r="T10" s="1" t="s">
        <v>95</v>
      </c>
      <c r="U10" s="1">
        <v>20152021</v>
      </c>
      <c r="V10" s="1" t="s">
        <v>115</v>
      </c>
      <c r="W10" s="1">
        <v>20150521</v>
      </c>
    </row>
    <row r="11" spans="1:23" x14ac:dyDescent="0.2">
      <c r="A11" s="3" t="s">
        <v>8</v>
      </c>
      <c r="B11" s="58" t="str">
        <f>DischargeData!C166</f>
        <v>Near mouth of Slough 13</v>
      </c>
      <c r="C11" s="2" t="s">
        <v>14</v>
      </c>
      <c r="D11" s="26">
        <f>DischargeData!E166</f>
        <v>41906</v>
      </c>
      <c r="E11" s="30" t="s">
        <v>142</v>
      </c>
      <c r="F11" s="30" t="s">
        <v>35</v>
      </c>
      <c r="G11" s="11">
        <f>DischargeData!P166</f>
        <v>0.20500000000000002</v>
      </c>
      <c r="H11" s="12" t="s">
        <v>9</v>
      </c>
      <c r="I11" s="16">
        <f>AVERAGE(DischargeData!H166:H182)</f>
        <v>0.3647058823529411</v>
      </c>
      <c r="J11" s="2" t="s">
        <v>14</v>
      </c>
      <c r="K11" s="16" t="s">
        <v>9</v>
      </c>
      <c r="L11" s="16" t="s">
        <v>9</v>
      </c>
      <c r="M11" s="2" t="s">
        <v>9</v>
      </c>
      <c r="N11" s="57">
        <v>3200668</v>
      </c>
      <c r="O11" s="2">
        <v>1688970</v>
      </c>
      <c r="P11" s="2" t="str">
        <f>DischargeData!R166</f>
        <v>Price AA</v>
      </c>
      <c r="Q11" s="2" t="str">
        <f>DischargeData!S166</f>
        <v>Section 11</v>
      </c>
      <c r="S11" s="58" t="str">
        <f>DischargeData!T166</f>
        <v>B. Miller, D. Thomas</v>
      </c>
      <c r="T11" s="1" t="s">
        <v>95</v>
      </c>
      <c r="U11" s="1">
        <v>20152021</v>
      </c>
      <c r="V11" s="1" t="s">
        <v>115</v>
      </c>
      <c r="W11" s="1">
        <v>20150521</v>
      </c>
    </row>
    <row r="12" spans="1:23" x14ac:dyDescent="0.2">
      <c r="A12" s="3" t="s">
        <v>33</v>
      </c>
      <c r="B12" s="58" t="str">
        <f>DischargeData!C184</f>
        <v>Near mouth of channel into Slough 8A</v>
      </c>
      <c r="C12" s="2" t="s">
        <v>14</v>
      </c>
      <c r="D12" s="26">
        <f>DischargeData!E184</f>
        <v>41907</v>
      </c>
      <c r="E12" s="2">
        <v>1446</v>
      </c>
      <c r="F12" s="30" t="s">
        <v>35</v>
      </c>
      <c r="G12" s="11">
        <f>DischargeData!P184</f>
        <v>1.3879999999999999</v>
      </c>
      <c r="H12" s="12" t="s">
        <v>9</v>
      </c>
      <c r="I12" s="16">
        <f>AVERAGE(DischargeData!H185:H204)</f>
        <v>0.30499999999999994</v>
      </c>
      <c r="J12" s="2" t="s">
        <v>14</v>
      </c>
      <c r="K12" s="16" t="s">
        <v>9</v>
      </c>
      <c r="L12" s="16" t="s">
        <v>9</v>
      </c>
      <c r="M12" s="2" t="s">
        <v>9</v>
      </c>
      <c r="N12" s="57">
        <v>3166043</v>
      </c>
      <c r="O12" s="2">
        <v>1656332</v>
      </c>
      <c r="P12" s="2" t="str">
        <f>DischargeData!R184</f>
        <v>Price AA</v>
      </c>
      <c r="Q12" s="2" t="str">
        <f>DischargeData!S184</f>
        <v>Section 12</v>
      </c>
      <c r="S12" s="58" t="str">
        <f>DischargeData!T184</f>
        <v>P. Hilgert, D. Pizzi</v>
      </c>
      <c r="T12" s="1" t="s">
        <v>95</v>
      </c>
      <c r="U12" s="1">
        <v>20152021</v>
      </c>
      <c r="V12" s="1" t="s">
        <v>115</v>
      </c>
      <c r="W12" s="1">
        <v>20150521</v>
      </c>
    </row>
    <row r="13" spans="1:23" x14ac:dyDescent="0.2">
      <c r="A13" s="3" t="s">
        <v>33</v>
      </c>
      <c r="B13" s="58" t="str">
        <f>DischargeData!C207</f>
        <v>Slough 8A above confluence with channel</v>
      </c>
      <c r="C13" s="2" t="s">
        <v>14</v>
      </c>
      <c r="D13" s="26">
        <f>DischargeData!E207</f>
        <v>41907</v>
      </c>
      <c r="E13" s="2">
        <v>1538</v>
      </c>
      <c r="F13" s="30" t="s">
        <v>35</v>
      </c>
      <c r="G13" s="11">
        <f>DischargeData!P207</f>
        <v>9.2218000000000018</v>
      </c>
      <c r="H13" s="12" t="s">
        <v>9</v>
      </c>
      <c r="I13" s="16">
        <f>AVERAGE(DischargeData!H208:H225)</f>
        <v>0.39444444444444449</v>
      </c>
      <c r="J13" s="2" t="s">
        <v>14</v>
      </c>
      <c r="K13" s="16" t="s">
        <v>9</v>
      </c>
      <c r="L13" s="16" t="s">
        <v>9</v>
      </c>
      <c r="M13" s="2" t="s">
        <v>9</v>
      </c>
      <c r="N13" s="57">
        <v>3165724</v>
      </c>
      <c r="O13" s="2">
        <v>1656500</v>
      </c>
      <c r="P13" s="2" t="str">
        <f>DischargeData!R207</f>
        <v>Price AA</v>
      </c>
      <c r="Q13" s="2" t="str">
        <f>DischargeData!S207</f>
        <v>Section 13</v>
      </c>
      <c r="S13" s="58" t="str">
        <f>DischargeData!T207</f>
        <v>P. Hilgert, D. Pizzi</v>
      </c>
      <c r="T13" s="1" t="s">
        <v>95</v>
      </c>
      <c r="U13" s="1">
        <v>20152021</v>
      </c>
      <c r="V13" s="1" t="s">
        <v>115</v>
      </c>
      <c r="W13" s="1">
        <v>20150521</v>
      </c>
    </row>
    <row r="14" spans="1:23" x14ac:dyDescent="0.2">
      <c r="A14" s="3" t="s">
        <v>33</v>
      </c>
      <c r="B14" s="59" t="str">
        <f>DischargeData!C228</f>
        <v>Near head of Slough 8A</v>
      </c>
      <c r="C14" s="2" t="s">
        <v>14</v>
      </c>
      <c r="D14" s="26">
        <f>DischargeData!E228</f>
        <v>41908</v>
      </c>
      <c r="E14" s="11" t="s">
        <v>14</v>
      </c>
      <c r="F14" s="30" t="s">
        <v>35</v>
      </c>
      <c r="G14" s="11">
        <f>DischargeData!P228</f>
        <v>1.0050376328545689</v>
      </c>
      <c r="H14" s="16">
        <f>AVERAGE(DischargeData!L229:L242)</f>
        <v>1.9464285714285714</v>
      </c>
      <c r="I14" s="16">
        <f>AVERAGE(DischargeData!H229:H241)</f>
        <v>0.42307692307692307</v>
      </c>
      <c r="J14" s="2" t="s">
        <v>14</v>
      </c>
      <c r="K14" s="16" t="s">
        <v>9</v>
      </c>
      <c r="L14" s="16" t="s">
        <v>9</v>
      </c>
      <c r="M14" s="2" t="s">
        <v>9</v>
      </c>
      <c r="N14" s="57">
        <v>3167600</v>
      </c>
      <c r="O14" s="2">
        <v>1659832</v>
      </c>
      <c r="P14" s="20" t="str">
        <f>DischargeData!R228</f>
        <v>Price AA</v>
      </c>
      <c r="Q14" s="60" t="str">
        <f>DischargeData!S228</f>
        <v>Transect 1 (ABQ_AquaCalc5000)</v>
      </c>
      <c r="S14" s="58" t="str">
        <f>DischargeData!T228</f>
        <v>B. Miller, D. Thomas</v>
      </c>
      <c r="T14" s="1" t="s">
        <v>95</v>
      </c>
      <c r="U14" s="1">
        <v>20152021</v>
      </c>
      <c r="V14" s="1" t="s">
        <v>115</v>
      </c>
      <c r="W14" s="1">
        <v>20150521</v>
      </c>
    </row>
    <row r="15" spans="1:23" x14ac:dyDescent="0.2">
      <c r="A15" s="3" t="s">
        <v>33</v>
      </c>
      <c r="B15" s="58" t="str">
        <f>DischargeData!C244</f>
        <v>D/s beaver dam on Slough 8A</v>
      </c>
      <c r="C15" s="2" t="s">
        <v>14</v>
      </c>
      <c r="D15" s="26">
        <f>DischargeData!E244</f>
        <v>41908</v>
      </c>
      <c r="E15" s="30" t="s">
        <v>14</v>
      </c>
      <c r="F15" s="30" t="s">
        <v>35</v>
      </c>
      <c r="G15" s="11">
        <f>DischargeData!P244</f>
        <v>4.6500000000000004</v>
      </c>
      <c r="H15" s="16">
        <f>AVERAGE(DischargeData!L245:L266)</f>
        <v>1.9772727272727273</v>
      </c>
      <c r="I15" s="16">
        <f>AVERAGE(DischargeData!H245:H265)</f>
        <v>0.49999999999999989</v>
      </c>
      <c r="J15" s="2" t="s">
        <v>14</v>
      </c>
      <c r="K15" s="16" t="s">
        <v>9</v>
      </c>
      <c r="L15" s="16" t="s">
        <v>9</v>
      </c>
      <c r="M15" s="2" t="s">
        <v>9</v>
      </c>
      <c r="N15" s="57">
        <v>3166393</v>
      </c>
      <c r="O15" s="2">
        <v>1658118</v>
      </c>
      <c r="P15" s="20" t="str">
        <f>DischargeData!R244</f>
        <v>Price AA</v>
      </c>
      <c r="Q15" s="60" t="str">
        <f>DischargeData!S244</f>
        <v>Transect 2 (ABQ_AquaCalc5000)</v>
      </c>
      <c r="S15" s="58" t="str">
        <f>DischargeData!T244</f>
        <v>B. Miller, D. Thomas</v>
      </c>
      <c r="T15" s="1" t="s">
        <v>95</v>
      </c>
      <c r="U15" s="1">
        <v>20152021</v>
      </c>
      <c r="V15" s="1" t="s">
        <v>115</v>
      </c>
      <c r="W15" s="1">
        <v>20150521</v>
      </c>
    </row>
    <row r="16" spans="1:23" x14ac:dyDescent="0.2">
      <c r="D16" s="26"/>
      <c r="E16" s="22"/>
      <c r="F16" s="30"/>
      <c r="G16" s="54"/>
      <c r="H16" s="2"/>
      <c r="I16" s="16"/>
      <c r="J16" s="2"/>
      <c r="K16" s="16"/>
      <c r="L16" s="16"/>
      <c r="M16" s="2"/>
      <c r="N16" s="16"/>
      <c r="O16" s="2"/>
      <c r="P16" s="20"/>
      <c r="Q16" s="2"/>
      <c r="S16" s="2"/>
    </row>
    <row r="17" spans="1:19" x14ac:dyDescent="0.2">
      <c r="D17" s="26"/>
      <c r="E17" s="22"/>
      <c r="F17" s="30"/>
      <c r="G17" s="54"/>
      <c r="H17" s="2"/>
      <c r="I17" s="16"/>
      <c r="J17" s="2"/>
      <c r="K17" s="16"/>
      <c r="L17" s="16"/>
      <c r="M17" s="2"/>
      <c r="N17" s="2"/>
      <c r="O17" s="2"/>
      <c r="P17" s="20"/>
      <c r="Q17" s="2"/>
      <c r="S17" s="2"/>
    </row>
    <row r="18" spans="1:19" x14ac:dyDescent="0.2">
      <c r="D18" s="26"/>
      <c r="E18" s="22"/>
      <c r="F18" s="30"/>
      <c r="G18" s="54"/>
      <c r="H18" s="2"/>
      <c r="I18" s="2"/>
      <c r="J18" s="2"/>
      <c r="K18" s="16"/>
      <c r="L18" s="16"/>
      <c r="M18" s="2"/>
      <c r="N18" s="2"/>
      <c r="O18" s="2"/>
      <c r="P18" s="20"/>
      <c r="Q18" s="2"/>
      <c r="S18" s="2"/>
    </row>
    <row r="19" spans="1:19" x14ac:dyDescent="0.2">
      <c r="D19" s="26"/>
      <c r="E19" s="22"/>
      <c r="F19" s="30"/>
      <c r="G19" s="54"/>
      <c r="H19" s="2"/>
      <c r="I19" s="2"/>
      <c r="J19" s="2"/>
      <c r="K19" s="16"/>
      <c r="L19" s="16"/>
      <c r="M19" s="2"/>
      <c r="N19" s="2"/>
      <c r="O19" s="2"/>
      <c r="P19" s="20"/>
      <c r="Q19" s="2"/>
      <c r="S19" s="2"/>
    </row>
    <row r="20" spans="1:19" x14ac:dyDescent="0.2">
      <c r="C20" s="2"/>
      <c r="D20" s="26"/>
      <c r="E20" s="30"/>
      <c r="F20" s="30"/>
      <c r="G20" s="55"/>
      <c r="H20" s="2"/>
      <c r="I20" s="16"/>
      <c r="J20" s="2"/>
      <c r="K20" s="16"/>
      <c r="L20" s="16"/>
      <c r="M20" s="16"/>
      <c r="N20" s="16"/>
      <c r="O20" s="16"/>
      <c r="Q20" s="2"/>
      <c r="S20" s="3"/>
    </row>
    <row r="21" spans="1:19" x14ac:dyDescent="0.2">
      <c r="A21" s="41"/>
      <c r="C21" s="2"/>
      <c r="D21" s="36"/>
      <c r="E21" s="30"/>
      <c r="F21" s="30"/>
      <c r="G21" s="55"/>
      <c r="H21" s="2"/>
      <c r="I21" s="16"/>
      <c r="J21" s="2"/>
      <c r="K21" s="16"/>
      <c r="L21" s="16"/>
      <c r="M21" s="16"/>
      <c r="N21" s="16"/>
      <c r="O21" s="16"/>
      <c r="Q21" s="2"/>
      <c r="S21" s="3"/>
    </row>
    <row r="22" spans="1:19" x14ac:dyDescent="0.2">
      <c r="A22" s="41"/>
      <c r="C22" s="2"/>
      <c r="D22" s="36"/>
      <c r="E22" s="30"/>
      <c r="F22" s="30"/>
      <c r="G22" s="55"/>
      <c r="H22" s="2"/>
      <c r="I22" s="16"/>
      <c r="J22" s="2"/>
      <c r="K22" s="16"/>
      <c r="L22" s="16"/>
      <c r="M22" s="16"/>
      <c r="N22" s="16"/>
      <c r="O22" s="16"/>
      <c r="Q22" s="2"/>
      <c r="S22" s="3"/>
    </row>
    <row r="23" spans="1:19" x14ac:dyDescent="0.2">
      <c r="A23" s="41"/>
      <c r="C23" s="2"/>
      <c r="D23" s="36"/>
      <c r="E23" s="30"/>
      <c r="F23" s="30"/>
      <c r="G23" s="55"/>
      <c r="H23" s="2"/>
      <c r="I23" s="16"/>
      <c r="J23" s="2"/>
      <c r="K23" s="16"/>
      <c r="L23" s="16"/>
      <c r="M23" s="16"/>
      <c r="N23" s="16"/>
      <c r="O23" s="16"/>
      <c r="Q23" s="2"/>
      <c r="S23" s="3"/>
    </row>
    <row r="24" spans="1:19" x14ac:dyDescent="0.2">
      <c r="A24" s="41"/>
      <c r="C24" s="2"/>
      <c r="D24" s="36"/>
      <c r="E24" s="30"/>
      <c r="F24" s="30"/>
      <c r="G24" s="55"/>
      <c r="H24" s="2"/>
      <c r="I24" s="16"/>
      <c r="J24" s="2"/>
      <c r="K24" s="16"/>
      <c r="L24" s="16"/>
      <c r="M24" s="16"/>
      <c r="N24" s="16"/>
      <c r="O24" s="16"/>
      <c r="Q24" s="2"/>
      <c r="S24" s="3"/>
    </row>
    <row r="25" spans="1:19" x14ac:dyDescent="0.2">
      <c r="A25" s="41"/>
      <c r="C25" s="2"/>
      <c r="D25" s="36"/>
      <c r="E25" s="30"/>
      <c r="F25" s="30"/>
      <c r="G25" s="55"/>
      <c r="H25" s="2"/>
      <c r="I25" s="16"/>
      <c r="J25" s="2"/>
      <c r="K25" s="16"/>
      <c r="L25" s="16"/>
      <c r="M25" s="16"/>
      <c r="N25" s="16"/>
      <c r="O25" s="16"/>
      <c r="Q25" s="2"/>
      <c r="S25" s="3"/>
    </row>
    <row r="26" spans="1:19" x14ac:dyDescent="0.2">
      <c r="C26" s="2"/>
      <c r="D26" s="36"/>
      <c r="E26" s="30"/>
      <c r="F26" s="30"/>
      <c r="G26" s="55"/>
      <c r="H26" s="2"/>
      <c r="I26" s="16"/>
      <c r="J26" s="2"/>
      <c r="K26" s="16"/>
      <c r="L26" s="16"/>
      <c r="M26" s="16"/>
      <c r="N26" s="16"/>
      <c r="O26" s="16"/>
      <c r="P26" s="20"/>
      <c r="Q26" s="2"/>
      <c r="S26" s="3"/>
    </row>
    <row r="27" spans="1:19" x14ac:dyDescent="0.2">
      <c r="C27" s="2"/>
      <c r="D27" s="26"/>
      <c r="E27" s="22"/>
      <c r="F27" s="30"/>
      <c r="G27" s="54"/>
      <c r="H27" s="2"/>
      <c r="I27" s="16"/>
      <c r="J27" s="2"/>
      <c r="K27" s="16"/>
      <c r="L27" s="16"/>
      <c r="M27" s="16"/>
      <c r="N27" s="16"/>
      <c r="O27" s="16"/>
      <c r="Q27" s="2"/>
      <c r="S27" s="3"/>
    </row>
    <row r="28" spans="1:19" x14ac:dyDescent="0.2">
      <c r="D28" s="26"/>
      <c r="E28" s="30"/>
      <c r="F28" s="30"/>
      <c r="G28" s="54"/>
      <c r="H28" s="2"/>
      <c r="I28" s="16"/>
      <c r="J28" s="2"/>
      <c r="K28" s="16"/>
      <c r="L28" s="16"/>
      <c r="M28" s="16"/>
      <c r="N28" s="16"/>
      <c r="O28" s="16"/>
      <c r="S28" s="3"/>
    </row>
    <row r="29" spans="1:19" x14ac:dyDescent="0.2">
      <c r="C29" s="2"/>
      <c r="D29" s="26"/>
      <c r="E29" s="30"/>
      <c r="F29" s="30"/>
      <c r="G29" s="54"/>
      <c r="H29" s="2"/>
      <c r="I29" s="16"/>
      <c r="J29" s="2"/>
      <c r="K29" s="16"/>
      <c r="L29" s="16"/>
      <c r="M29" s="16"/>
      <c r="N29" s="16"/>
      <c r="O29" s="16"/>
      <c r="S29" s="3"/>
    </row>
    <row r="30" spans="1:19" x14ac:dyDescent="0.2">
      <c r="C30" s="2"/>
      <c r="D30" s="26"/>
      <c r="E30" s="30"/>
      <c r="F30" s="30"/>
      <c r="G30" s="54"/>
      <c r="H30" s="2"/>
      <c r="I30" s="16"/>
      <c r="J30" s="2"/>
      <c r="K30" s="16"/>
      <c r="L30" s="16"/>
      <c r="M30" s="16"/>
      <c r="N30" s="16"/>
      <c r="O30" s="16"/>
      <c r="S30" s="3"/>
    </row>
    <row r="31" spans="1:19" x14ac:dyDescent="0.2">
      <c r="D31" s="26"/>
      <c r="E31" s="30"/>
      <c r="F31" s="30"/>
      <c r="G31" s="54"/>
      <c r="H31" s="2"/>
      <c r="I31" s="16"/>
      <c r="J31" s="2"/>
      <c r="K31" s="16"/>
      <c r="L31" s="16"/>
      <c r="M31" s="2"/>
    </row>
    <row r="32" spans="1:19" x14ac:dyDescent="0.2">
      <c r="D32" s="26"/>
      <c r="E32" s="30"/>
      <c r="F32" s="30"/>
      <c r="G32" s="54"/>
      <c r="H32" s="2"/>
      <c r="I32" s="16"/>
      <c r="J32" s="2"/>
      <c r="K32" s="16"/>
      <c r="L32" s="16"/>
      <c r="M32" s="2"/>
    </row>
    <row r="33" spans="4:13" x14ac:dyDescent="0.2">
      <c r="D33" s="26"/>
      <c r="G33" s="54"/>
      <c r="H33" s="2"/>
      <c r="I33" s="16"/>
      <c r="J33" s="2"/>
      <c r="K33" s="16"/>
      <c r="L33" s="16"/>
      <c r="M33" s="2"/>
    </row>
    <row r="34" spans="4:13" x14ac:dyDescent="0.2">
      <c r="D34" s="26"/>
      <c r="G34" s="54"/>
      <c r="H34" s="2"/>
      <c r="I34" s="16"/>
      <c r="J34" s="2"/>
      <c r="K34" s="16"/>
      <c r="L34" s="16"/>
      <c r="M34" s="2"/>
    </row>
    <row r="35" spans="4:13" x14ac:dyDescent="0.2">
      <c r="G35" s="54"/>
      <c r="H35" s="2"/>
      <c r="I35" s="16"/>
      <c r="J35" s="2"/>
      <c r="K35" s="16"/>
      <c r="L35" s="16"/>
      <c r="M35" s="2"/>
    </row>
    <row r="36" spans="4:13" x14ac:dyDescent="0.2">
      <c r="G36" s="54"/>
      <c r="H36" s="2"/>
      <c r="I36" s="16"/>
      <c r="J36" s="2"/>
      <c r="K36" s="16"/>
      <c r="L36" s="16"/>
      <c r="M36" s="2"/>
    </row>
    <row r="37" spans="4:13" x14ac:dyDescent="0.2">
      <c r="G37" s="54"/>
      <c r="H37" s="2"/>
      <c r="I37" s="16"/>
      <c r="J37" s="2"/>
      <c r="K37" s="16"/>
      <c r="L37" s="16"/>
      <c r="M37" s="2"/>
    </row>
    <row r="38" spans="4:13" x14ac:dyDescent="0.2">
      <c r="G38" s="54"/>
      <c r="H38" s="2"/>
      <c r="I38" s="16"/>
      <c r="J38" s="2"/>
      <c r="K38" s="16"/>
      <c r="L38" s="16"/>
      <c r="M38" s="2"/>
    </row>
    <row r="39" spans="4:13" x14ac:dyDescent="0.2">
      <c r="G39" s="54"/>
      <c r="H39" s="2"/>
      <c r="I39" s="16"/>
      <c r="J39" s="2"/>
      <c r="K39" s="16"/>
      <c r="L39" s="16"/>
      <c r="M39" s="2"/>
    </row>
    <row r="40" spans="4:13" x14ac:dyDescent="0.2">
      <c r="G40" s="54"/>
      <c r="H40" s="2"/>
      <c r="I40" s="16"/>
      <c r="J40" s="2"/>
      <c r="K40" s="16"/>
      <c r="L40" s="16"/>
      <c r="M40" s="2"/>
    </row>
    <row r="41" spans="4:13" x14ac:dyDescent="0.2">
      <c r="G41" s="54"/>
      <c r="H41" s="2"/>
      <c r="I41" s="16"/>
      <c r="J41" s="2"/>
      <c r="K41" s="16"/>
      <c r="L41" s="16"/>
      <c r="M41" s="2"/>
    </row>
    <row r="42" spans="4:13" x14ac:dyDescent="0.2">
      <c r="G42" s="54"/>
      <c r="H42" s="2"/>
      <c r="I42" s="16"/>
      <c r="J42" s="2"/>
      <c r="K42" s="16"/>
      <c r="L42" s="16"/>
      <c r="M42" s="2"/>
    </row>
    <row r="43" spans="4:13" x14ac:dyDescent="0.2">
      <c r="I43" s="29"/>
      <c r="K43" s="29"/>
      <c r="L43" s="29"/>
    </row>
    <row r="44" spans="4:13" x14ac:dyDescent="0.2">
      <c r="I44" s="29"/>
      <c r="K44" s="29"/>
      <c r="L44" s="29"/>
    </row>
    <row r="45" spans="4:13" x14ac:dyDescent="0.2">
      <c r="I45" s="29"/>
      <c r="K45" s="29"/>
      <c r="L45" s="29"/>
    </row>
    <row r="46" spans="4:13" x14ac:dyDescent="0.2">
      <c r="I46" s="29"/>
      <c r="K46" s="29"/>
      <c r="L46" s="29"/>
    </row>
    <row r="47" spans="4:13" x14ac:dyDescent="0.2">
      <c r="I47" s="29"/>
      <c r="K47" s="29"/>
      <c r="L47" s="29"/>
    </row>
    <row r="48" spans="4:13" x14ac:dyDescent="0.2">
      <c r="I48" s="29"/>
      <c r="K48" s="29"/>
      <c r="L48" s="29"/>
    </row>
    <row r="49" spans="9:12" x14ac:dyDescent="0.2">
      <c r="I49" s="29"/>
      <c r="K49" s="29"/>
      <c r="L49" s="29"/>
    </row>
    <row r="50" spans="9:12" x14ac:dyDescent="0.2">
      <c r="I50" s="29"/>
      <c r="K50" s="29"/>
      <c r="L50" s="29"/>
    </row>
    <row r="51" spans="9:12" x14ac:dyDescent="0.2">
      <c r="I51" s="29"/>
      <c r="K51" s="29"/>
      <c r="L51" s="29"/>
    </row>
    <row r="52" spans="9:12" x14ac:dyDescent="0.2">
      <c r="I52" s="29"/>
      <c r="K52" s="29"/>
      <c r="L52" s="29"/>
    </row>
    <row r="53" spans="9:12" x14ac:dyDescent="0.2">
      <c r="I53" s="29"/>
    </row>
    <row r="54" spans="9:12" x14ac:dyDescent="0.2">
      <c r="I54"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3"/>
  <sheetViews>
    <sheetView topLeftCell="R1" zoomScale="90" zoomScaleNormal="90" workbookViewId="0">
      <pane ySplit="1" topLeftCell="A2" activePane="bottomLeft" state="frozen"/>
      <selection pane="bottomLeft" activeCell="W2" sqref="W2:X2"/>
    </sheetView>
  </sheetViews>
  <sheetFormatPr defaultRowHeight="12.75" x14ac:dyDescent="0.2"/>
  <cols>
    <col min="1" max="1" width="10.42578125" style="1" customWidth="1"/>
    <col min="2" max="2" width="9.140625" style="1"/>
    <col min="3" max="3" width="17.140625" style="2" customWidth="1"/>
    <col min="4" max="4" width="12.28515625" style="2" customWidth="1"/>
    <col min="5" max="5" width="13.7109375" style="25" customWidth="1"/>
    <col min="6" max="6" width="9.140625" style="22"/>
    <col min="7" max="16" width="9.140625" style="1"/>
    <col min="17" max="17" width="58.5703125" style="1" customWidth="1"/>
    <col min="18" max="18" width="9.140625" style="1"/>
    <col min="19" max="19" width="29.85546875" style="1" customWidth="1"/>
    <col min="20" max="20" width="22.5703125" style="3" customWidth="1"/>
    <col min="21" max="21" width="19.7109375" style="1" customWidth="1"/>
    <col min="22" max="16384" width="9.140625" style="1"/>
  </cols>
  <sheetData>
    <row r="1" spans="1:24" ht="25.5" x14ac:dyDescent="0.2">
      <c r="A1" s="37" t="s">
        <v>28</v>
      </c>
      <c r="B1" s="14" t="s">
        <v>24</v>
      </c>
      <c r="C1" s="38" t="s">
        <v>1</v>
      </c>
      <c r="D1" s="32" t="s">
        <v>55</v>
      </c>
      <c r="E1" s="24" t="s">
        <v>2</v>
      </c>
      <c r="F1" s="21" t="s">
        <v>23</v>
      </c>
      <c r="G1" s="10" t="s">
        <v>30</v>
      </c>
      <c r="H1" s="10" t="s">
        <v>18</v>
      </c>
      <c r="I1" s="10" t="s">
        <v>17</v>
      </c>
      <c r="J1" s="10" t="s">
        <v>16</v>
      </c>
      <c r="K1" s="9" t="s">
        <v>25</v>
      </c>
      <c r="L1" s="9" t="s">
        <v>15</v>
      </c>
      <c r="M1" s="7" t="s">
        <v>26</v>
      </c>
      <c r="N1" s="8" t="s">
        <v>40</v>
      </c>
      <c r="O1" s="7" t="s">
        <v>39</v>
      </c>
      <c r="P1" s="7" t="s">
        <v>27</v>
      </c>
      <c r="Q1" s="32" t="s">
        <v>52</v>
      </c>
      <c r="R1" s="7" t="s">
        <v>21</v>
      </c>
      <c r="S1" s="7" t="s">
        <v>29</v>
      </c>
      <c r="T1" s="18" t="s">
        <v>10</v>
      </c>
      <c r="U1" s="32" t="s">
        <v>44</v>
      </c>
      <c r="V1" s="32" t="s">
        <v>46</v>
      </c>
      <c r="W1" s="32" t="s">
        <v>48</v>
      </c>
      <c r="X1" s="32" t="s">
        <v>50</v>
      </c>
    </row>
    <row r="2" spans="1:24" ht="15" x14ac:dyDescent="0.25">
      <c r="B2" s="1" t="s">
        <v>3</v>
      </c>
      <c r="C2" s="3" t="s">
        <v>108</v>
      </c>
      <c r="D2" s="2" t="s">
        <v>14</v>
      </c>
      <c r="E2" s="26">
        <v>41905</v>
      </c>
      <c r="F2" s="49">
        <v>0.60069444444444442</v>
      </c>
      <c r="G2">
        <v>3</v>
      </c>
      <c r="H2">
        <v>0</v>
      </c>
      <c r="I2">
        <v>0</v>
      </c>
      <c r="J2">
        <v>0</v>
      </c>
      <c r="K2">
        <v>0</v>
      </c>
      <c r="L2" s="5" t="s">
        <v>14</v>
      </c>
      <c r="M2">
        <v>0</v>
      </c>
      <c r="N2">
        <v>0</v>
      </c>
      <c r="O2" s="4" t="s">
        <v>14</v>
      </c>
      <c r="P2" s="6">
        <f t="shared" ref="P2:P8" si="0">SUM(N$2:N$8)</f>
        <v>0.151</v>
      </c>
      <c r="Q2" s="1" t="s">
        <v>84</v>
      </c>
      <c r="R2" s="2" t="s">
        <v>13</v>
      </c>
      <c r="S2" s="4" t="s">
        <v>85</v>
      </c>
      <c r="T2" s="3" t="s">
        <v>12</v>
      </c>
      <c r="U2" s="1" t="s">
        <v>95</v>
      </c>
      <c r="V2" s="1">
        <v>20150325</v>
      </c>
      <c r="W2" s="1" t="s">
        <v>115</v>
      </c>
      <c r="X2" s="1">
        <v>20150521</v>
      </c>
    </row>
    <row r="3" spans="1:24" ht="15" x14ac:dyDescent="0.25">
      <c r="B3" s="1" t="s">
        <v>3</v>
      </c>
      <c r="C3" s="3" t="s">
        <v>108</v>
      </c>
      <c r="D3" s="2" t="s">
        <v>14</v>
      </c>
      <c r="E3" s="26">
        <v>41905</v>
      </c>
      <c r="F3" s="49">
        <v>0.60069444444444442</v>
      </c>
      <c r="G3">
        <v>3.5</v>
      </c>
      <c r="H3">
        <v>0.3</v>
      </c>
      <c r="I3">
        <v>0</v>
      </c>
      <c r="J3">
        <v>40</v>
      </c>
      <c r="K3">
        <v>0</v>
      </c>
      <c r="L3" s="5" t="s">
        <v>14</v>
      </c>
      <c r="M3">
        <v>0.15</v>
      </c>
      <c r="N3">
        <v>0</v>
      </c>
      <c r="O3" s="5">
        <f>N3/$P$2*100</f>
        <v>0</v>
      </c>
      <c r="P3" s="6">
        <f t="shared" si="0"/>
        <v>0.151</v>
      </c>
      <c r="Q3" s="4"/>
      <c r="R3" s="2" t="s">
        <v>13</v>
      </c>
      <c r="S3" s="4" t="s">
        <v>85</v>
      </c>
      <c r="T3" s="3" t="s">
        <v>12</v>
      </c>
      <c r="U3" s="1" t="s">
        <v>95</v>
      </c>
      <c r="V3" s="1">
        <v>20150325</v>
      </c>
      <c r="W3" s="1" t="s">
        <v>115</v>
      </c>
      <c r="X3" s="1">
        <v>20150521</v>
      </c>
    </row>
    <row r="4" spans="1:24" ht="15" x14ac:dyDescent="0.25">
      <c r="B4" s="1" t="s">
        <v>3</v>
      </c>
      <c r="C4" s="3" t="s">
        <v>108</v>
      </c>
      <c r="D4" s="2" t="s">
        <v>14</v>
      </c>
      <c r="E4" s="26">
        <v>41905</v>
      </c>
      <c r="F4" s="49">
        <v>0.6020833333333333</v>
      </c>
      <c r="G4">
        <v>4</v>
      </c>
      <c r="H4">
        <v>0.4</v>
      </c>
      <c r="I4">
        <v>0</v>
      </c>
      <c r="J4">
        <v>40</v>
      </c>
      <c r="K4">
        <v>0</v>
      </c>
      <c r="L4" s="5" t="s">
        <v>14</v>
      </c>
      <c r="M4">
        <v>0.2</v>
      </c>
      <c r="N4">
        <v>0</v>
      </c>
      <c r="O4" s="5">
        <f t="shared" ref="O4:O7" si="1">N4/$P$2*100</f>
        <v>0</v>
      </c>
      <c r="P4" s="6">
        <f t="shared" si="0"/>
        <v>0.151</v>
      </c>
      <c r="Q4" s="4"/>
      <c r="R4" s="2" t="s">
        <v>13</v>
      </c>
      <c r="S4" s="4" t="s">
        <v>85</v>
      </c>
      <c r="T4" s="3" t="s">
        <v>12</v>
      </c>
      <c r="U4" s="1" t="s">
        <v>95</v>
      </c>
      <c r="V4" s="1">
        <v>20150325</v>
      </c>
      <c r="W4" s="1" t="s">
        <v>115</v>
      </c>
      <c r="X4" s="1">
        <v>20150521</v>
      </c>
    </row>
    <row r="5" spans="1:24" ht="15" x14ac:dyDescent="0.25">
      <c r="B5" s="1" t="s">
        <v>3</v>
      </c>
      <c r="C5" s="3" t="s">
        <v>108</v>
      </c>
      <c r="D5" s="2" t="s">
        <v>14</v>
      </c>
      <c r="E5" s="26">
        <v>41905</v>
      </c>
      <c r="F5" s="49">
        <v>0.60277777777777775</v>
      </c>
      <c r="G5">
        <v>4.5</v>
      </c>
      <c r="H5">
        <v>0.4</v>
      </c>
      <c r="I5">
        <v>7</v>
      </c>
      <c r="J5">
        <v>42.9</v>
      </c>
      <c r="K5">
        <v>0.377</v>
      </c>
      <c r="L5" s="5" t="s">
        <v>14</v>
      </c>
      <c r="M5">
        <v>0.2</v>
      </c>
      <c r="N5">
        <v>7.4999999999999997E-2</v>
      </c>
      <c r="O5" s="5">
        <f>N5/$P$2*100</f>
        <v>49.668874172185426</v>
      </c>
      <c r="P5" s="6">
        <f t="shared" si="0"/>
        <v>0.151</v>
      </c>
      <c r="Q5" s="4"/>
      <c r="R5" s="2" t="s">
        <v>13</v>
      </c>
      <c r="S5" s="4" t="s">
        <v>85</v>
      </c>
      <c r="T5" s="3" t="s">
        <v>12</v>
      </c>
      <c r="U5" s="1" t="s">
        <v>95</v>
      </c>
      <c r="V5" s="1">
        <v>20150325</v>
      </c>
      <c r="W5" s="1" t="s">
        <v>115</v>
      </c>
      <c r="X5" s="1">
        <v>20150521</v>
      </c>
    </row>
    <row r="6" spans="1:24" ht="15" x14ac:dyDescent="0.25">
      <c r="B6" s="1" t="s">
        <v>3</v>
      </c>
      <c r="C6" s="3" t="s">
        <v>108</v>
      </c>
      <c r="D6" s="2" t="s">
        <v>14</v>
      </c>
      <c r="E6" s="26">
        <v>41905</v>
      </c>
      <c r="F6" s="49">
        <v>0.60416666666666663</v>
      </c>
      <c r="G6">
        <v>5</v>
      </c>
      <c r="H6">
        <v>0.4</v>
      </c>
      <c r="I6">
        <v>0</v>
      </c>
      <c r="J6">
        <v>40.299999999999997</v>
      </c>
      <c r="K6">
        <v>0</v>
      </c>
      <c r="L6" s="5" t="s">
        <v>14</v>
      </c>
      <c r="M6">
        <v>0.2</v>
      </c>
      <c r="N6">
        <v>0</v>
      </c>
      <c r="O6" s="5">
        <f>N6/$P$2*100</f>
        <v>0</v>
      </c>
      <c r="P6" s="6">
        <f t="shared" si="0"/>
        <v>0.151</v>
      </c>
      <c r="Q6" s="4"/>
      <c r="R6" s="2" t="s">
        <v>13</v>
      </c>
      <c r="S6" s="4" t="s">
        <v>85</v>
      </c>
      <c r="T6" s="3" t="s">
        <v>12</v>
      </c>
      <c r="U6" s="1" t="s">
        <v>95</v>
      </c>
      <c r="V6" s="1">
        <v>20150325</v>
      </c>
      <c r="W6" s="1" t="s">
        <v>115</v>
      </c>
      <c r="X6" s="1">
        <v>20150521</v>
      </c>
    </row>
    <row r="7" spans="1:24" ht="15" x14ac:dyDescent="0.25">
      <c r="B7" s="1" t="s">
        <v>3</v>
      </c>
      <c r="C7" s="3" t="s">
        <v>108</v>
      </c>
      <c r="D7" s="2" t="s">
        <v>14</v>
      </c>
      <c r="E7" s="26">
        <v>41905</v>
      </c>
      <c r="F7" s="49">
        <v>0.60486111111111118</v>
      </c>
      <c r="G7">
        <v>5.5</v>
      </c>
      <c r="H7">
        <v>0.5</v>
      </c>
      <c r="I7">
        <v>6</v>
      </c>
      <c r="J7">
        <v>46.3</v>
      </c>
      <c r="K7">
        <v>0.30299999999999999</v>
      </c>
      <c r="L7" s="5" t="s">
        <v>14</v>
      </c>
      <c r="M7">
        <v>0.25</v>
      </c>
      <c r="N7">
        <v>7.5999999999999998E-2</v>
      </c>
      <c r="O7" s="5">
        <f t="shared" si="1"/>
        <v>50.331125827814574</v>
      </c>
      <c r="P7" s="6">
        <f t="shared" si="0"/>
        <v>0.151</v>
      </c>
      <c r="Q7" s="4"/>
      <c r="R7" s="2" t="s">
        <v>13</v>
      </c>
      <c r="S7" s="4" t="s">
        <v>85</v>
      </c>
      <c r="T7" s="3" t="s">
        <v>12</v>
      </c>
      <c r="U7" s="1" t="s">
        <v>95</v>
      </c>
      <c r="V7" s="1">
        <v>20150325</v>
      </c>
      <c r="W7" s="1" t="s">
        <v>115</v>
      </c>
      <c r="X7" s="1">
        <v>20150521</v>
      </c>
    </row>
    <row r="8" spans="1:24" ht="15" x14ac:dyDescent="0.25">
      <c r="B8" s="1" t="s">
        <v>3</v>
      </c>
      <c r="C8" s="3" t="s">
        <v>108</v>
      </c>
      <c r="D8" s="2" t="s">
        <v>14</v>
      </c>
      <c r="E8" s="26">
        <v>41905</v>
      </c>
      <c r="F8" s="49">
        <v>0</v>
      </c>
      <c r="G8">
        <v>6</v>
      </c>
      <c r="H8">
        <v>0.2</v>
      </c>
      <c r="I8">
        <v>0</v>
      </c>
      <c r="J8">
        <v>0</v>
      </c>
      <c r="K8">
        <v>0</v>
      </c>
      <c r="L8" s="5" t="s">
        <v>14</v>
      </c>
      <c r="M8">
        <v>0</v>
      </c>
      <c r="N8">
        <v>0</v>
      </c>
      <c r="O8" s="5" t="s">
        <v>14</v>
      </c>
      <c r="P8" s="6">
        <f t="shared" si="0"/>
        <v>0.151</v>
      </c>
      <c r="Q8" s="4"/>
      <c r="R8" s="2" t="s">
        <v>13</v>
      </c>
      <c r="S8" s="4" t="s">
        <v>85</v>
      </c>
      <c r="T8" s="3" t="s">
        <v>12</v>
      </c>
      <c r="U8" s="1" t="s">
        <v>95</v>
      </c>
      <c r="V8" s="1">
        <v>20150325</v>
      </c>
      <c r="W8" s="1" t="s">
        <v>115</v>
      </c>
      <c r="X8" s="1">
        <v>20150521</v>
      </c>
    </row>
    <row r="9" spans="1:24" x14ac:dyDescent="0.2">
      <c r="A9" s="15"/>
      <c r="B9" s="15"/>
      <c r="C9" s="39"/>
      <c r="D9" s="39"/>
      <c r="E9" s="27"/>
      <c r="F9" s="23"/>
      <c r="G9" s="15"/>
      <c r="H9" s="15"/>
      <c r="I9" s="15"/>
      <c r="J9" s="15"/>
      <c r="K9" s="15"/>
      <c r="L9" s="15"/>
      <c r="M9" s="15"/>
      <c r="N9" s="15"/>
      <c r="O9" s="15"/>
      <c r="P9" s="15"/>
      <c r="Q9" s="15"/>
      <c r="R9" s="15"/>
      <c r="S9" s="15"/>
      <c r="T9" s="19"/>
      <c r="U9" s="15"/>
      <c r="V9" s="15"/>
      <c r="W9" s="15"/>
      <c r="X9" s="15"/>
    </row>
    <row r="10" spans="1:24" ht="15" x14ac:dyDescent="0.25">
      <c r="B10" s="1" t="s">
        <v>3</v>
      </c>
      <c r="C10" s="3" t="s">
        <v>109</v>
      </c>
      <c r="D10" s="2" t="s">
        <v>14</v>
      </c>
      <c r="E10" s="26">
        <v>41905</v>
      </c>
      <c r="F10" s="49">
        <v>0.60902777777777783</v>
      </c>
      <c r="G10">
        <v>6</v>
      </c>
      <c r="H10">
        <v>0</v>
      </c>
      <c r="I10">
        <v>0</v>
      </c>
      <c r="J10" t="s">
        <v>14</v>
      </c>
      <c r="K10">
        <v>0</v>
      </c>
      <c r="L10" s="5" t="s">
        <v>14</v>
      </c>
      <c r="M10">
        <v>0</v>
      </c>
      <c r="N10">
        <v>0</v>
      </c>
      <c r="O10" s="5" t="s">
        <v>14</v>
      </c>
      <c r="P10" s="6">
        <f t="shared" ref="P10:P21" si="2">SUM(N$10:N$21)</f>
        <v>0.32400000000000001</v>
      </c>
      <c r="Q10" s="4" t="s">
        <v>84</v>
      </c>
      <c r="R10" s="2" t="s">
        <v>13</v>
      </c>
      <c r="S10" s="4" t="s">
        <v>86</v>
      </c>
      <c r="T10" s="3" t="s">
        <v>112</v>
      </c>
      <c r="U10" s="1" t="s">
        <v>95</v>
      </c>
      <c r="V10" s="1">
        <v>20150325</v>
      </c>
      <c r="W10" s="1" t="s">
        <v>115</v>
      </c>
      <c r="X10" s="1">
        <v>20150521</v>
      </c>
    </row>
    <row r="11" spans="1:24" ht="15" x14ac:dyDescent="0.25">
      <c r="B11" s="1" t="s">
        <v>3</v>
      </c>
      <c r="C11" s="3" t="s">
        <v>109</v>
      </c>
      <c r="D11" s="2" t="s">
        <v>14</v>
      </c>
      <c r="E11" s="26">
        <v>41905</v>
      </c>
      <c r="F11" s="49">
        <v>0</v>
      </c>
      <c r="G11">
        <v>6.5</v>
      </c>
      <c r="H11">
        <v>0.2</v>
      </c>
      <c r="I11">
        <v>0</v>
      </c>
      <c r="J11" t="s">
        <v>14</v>
      </c>
      <c r="K11">
        <v>0</v>
      </c>
      <c r="L11" s="5" t="s">
        <v>14</v>
      </c>
      <c r="M11">
        <v>0.1</v>
      </c>
      <c r="N11">
        <v>0</v>
      </c>
      <c r="O11" s="5">
        <f t="shared" ref="O11:O21" si="3">N11/$P$10*100</f>
        <v>0</v>
      </c>
      <c r="P11" s="6">
        <f t="shared" si="2"/>
        <v>0.32400000000000001</v>
      </c>
      <c r="Q11" s="4"/>
      <c r="R11" s="2" t="s">
        <v>13</v>
      </c>
      <c r="S11" s="4" t="s">
        <v>86</v>
      </c>
      <c r="T11" s="3" t="s">
        <v>112</v>
      </c>
      <c r="U11" s="1" t="s">
        <v>95</v>
      </c>
      <c r="V11" s="1">
        <v>20150325</v>
      </c>
      <c r="W11" s="1" t="s">
        <v>115</v>
      </c>
      <c r="X11" s="1">
        <v>20150521</v>
      </c>
    </row>
    <row r="12" spans="1:24" ht="15" x14ac:dyDescent="0.25">
      <c r="B12" s="1" t="s">
        <v>3</v>
      </c>
      <c r="C12" s="3" t="s">
        <v>109</v>
      </c>
      <c r="D12" s="2" t="s">
        <v>14</v>
      </c>
      <c r="E12" s="26">
        <v>41905</v>
      </c>
      <c r="F12" s="49">
        <v>0.60972222222222217</v>
      </c>
      <c r="G12">
        <v>7</v>
      </c>
      <c r="H12">
        <v>0.4</v>
      </c>
      <c r="I12">
        <v>0</v>
      </c>
      <c r="J12">
        <v>40</v>
      </c>
      <c r="K12">
        <v>0</v>
      </c>
      <c r="L12" s="5" t="s">
        <v>14</v>
      </c>
      <c r="M12">
        <v>0.2</v>
      </c>
      <c r="N12">
        <v>0</v>
      </c>
      <c r="O12" s="5">
        <f t="shared" si="3"/>
        <v>0</v>
      </c>
      <c r="P12" s="6">
        <f t="shared" si="2"/>
        <v>0.32400000000000001</v>
      </c>
      <c r="Q12" s="4"/>
      <c r="R12" s="2" t="s">
        <v>13</v>
      </c>
      <c r="S12" s="4" t="s">
        <v>86</v>
      </c>
      <c r="T12" s="3" t="s">
        <v>112</v>
      </c>
      <c r="U12" s="1" t="s">
        <v>95</v>
      </c>
      <c r="V12" s="1">
        <v>20150325</v>
      </c>
      <c r="W12" s="1" t="s">
        <v>115</v>
      </c>
      <c r="X12" s="1">
        <v>20150521</v>
      </c>
    </row>
    <row r="13" spans="1:24" ht="15" x14ac:dyDescent="0.25">
      <c r="B13" s="1" t="s">
        <v>3</v>
      </c>
      <c r="C13" s="3" t="s">
        <v>109</v>
      </c>
      <c r="D13" s="2" t="s">
        <v>14</v>
      </c>
      <c r="E13" s="26">
        <v>41905</v>
      </c>
      <c r="F13" s="49">
        <v>0.61111111111111105</v>
      </c>
      <c r="G13">
        <v>7.5</v>
      </c>
      <c r="H13">
        <v>0.6</v>
      </c>
      <c r="I13">
        <v>0</v>
      </c>
      <c r="J13">
        <v>40</v>
      </c>
      <c r="K13">
        <v>0</v>
      </c>
      <c r="L13" s="5" t="s">
        <v>14</v>
      </c>
      <c r="M13">
        <v>0.3</v>
      </c>
      <c r="N13">
        <v>0</v>
      </c>
      <c r="O13" s="5">
        <f t="shared" si="3"/>
        <v>0</v>
      </c>
      <c r="P13" s="6">
        <f t="shared" si="2"/>
        <v>0.32400000000000001</v>
      </c>
      <c r="Q13" s="4"/>
      <c r="R13" s="2" t="s">
        <v>13</v>
      </c>
      <c r="S13" s="4" t="s">
        <v>86</v>
      </c>
      <c r="T13" s="3" t="s">
        <v>112</v>
      </c>
      <c r="U13" s="1" t="s">
        <v>95</v>
      </c>
      <c r="V13" s="1">
        <v>20150325</v>
      </c>
      <c r="W13" s="1" t="s">
        <v>115</v>
      </c>
      <c r="X13" s="1">
        <v>20150521</v>
      </c>
    </row>
    <row r="14" spans="1:24" ht="15" x14ac:dyDescent="0.25">
      <c r="B14" s="1" t="s">
        <v>3</v>
      </c>
      <c r="C14" s="3" t="s">
        <v>109</v>
      </c>
      <c r="D14" s="2" t="s">
        <v>14</v>
      </c>
      <c r="E14" s="26">
        <v>41905</v>
      </c>
      <c r="F14" s="49">
        <v>0.6118055555555556</v>
      </c>
      <c r="G14">
        <v>8</v>
      </c>
      <c r="H14">
        <v>6</v>
      </c>
      <c r="I14">
        <v>0</v>
      </c>
      <c r="J14">
        <v>40</v>
      </c>
      <c r="K14">
        <v>0</v>
      </c>
      <c r="L14" s="5" t="s">
        <v>14</v>
      </c>
      <c r="M14">
        <v>3</v>
      </c>
      <c r="N14">
        <v>0</v>
      </c>
      <c r="O14" s="5">
        <f t="shared" si="3"/>
        <v>0</v>
      </c>
      <c r="P14" s="6">
        <f t="shared" si="2"/>
        <v>0.32400000000000001</v>
      </c>
      <c r="Q14" s="4"/>
      <c r="R14" s="2" t="s">
        <v>13</v>
      </c>
      <c r="S14" s="4" t="s">
        <v>86</v>
      </c>
      <c r="T14" s="3" t="s">
        <v>112</v>
      </c>
      <c r="U14" s="1" t="s">
        <v>95</v>
      </c>
      <c r="V14" s="1">
        <v>20150325</v>
      </c>
      <c r="W14" s="1" t="s">
        <v>115</v>
      </c>
      <c r="X14" s="1">
        <v>20150521</v>
      </c>
    </row>
    <row r="15" spans="1:24" ht="15" x14ac:dyDescent="0.25">
      <c r="B15" s="1" t="s">
        <v>3</v>
      </c>
      <c r="C15" s="3" t="s">
        <v>109</v>
      </c>
      <c r="D15" s="2" t="s">
        <v>14</v>
      </c>
      <c r="E15" s="26">
        <v>41905</v>
      </c>
      <c r="F15" s="49">
        <v>0.61388888888888882</v>
      </c>
      <c r="G15">
        <v>8.5</v>
      </c>
      <c r="H15">
        <v>0.8</v>
      </c>
      <c r="I15">
        <v>0</v>
      </c>
      <c r="J15">
        <v>40</v>
      </c>
      <c r="K15">
        <v>0</v>
      </c>
      <c r="L15" s="5" t="s">
        <v>14</v>
      </c>
      <c r="M15">
        <v>0.4</v>
      </c>
      <c r="N15">
        <v>0</v>
      </c>
      <c r="O15" s="5">
        <f t="shared" si="3"/>
        <v>0</v>
      </c>
      <c r="P15" s="6">
        <f t="shared" si="2"/>
        <v>0.32400000000000001</v>
      </c>
      <c r="Q15" s="4"/>
      <c r="R15" s="2" t="s">
        <v>13</v>
      </c>
      <c r="S15" s="4" t="s">
        <v>86</v>
      </c>
      <c r="T15" s="3" t="s">
        <v>112</v>
      </c>
      <c r="U15" s="1" t="s">
        <v>95</v>
      </c>
      <c r="V15" s="1">
        <v>20150325</v>
      </c>
      <c r="W15" s="1" t="s">
        <v>115</v>
      </c>
      <c r="X15" s="1">
        <v>20150521</v>
      </c>
    </row>
    <row r="16" spans="1:24" ht="15" x14ac:dyDescent="0.25">
      <c r="B16" s="1" t="s">
        <v>3</v>
      </c>
      <c r="C16" s="3" t="s">
        <v>109</v>
      </c>
      <c r="D16" s="2" t="s">
        <v>14</v>
      </c>
      <c r="E16" s="26">
        <v>41905</v>
      </c>
      <c r="F16" s="49">
        <v>0.61527777777777781</v>
      </c>
      <c r="G16">
        <v>9</v>
      </c>
      <c r="H16">
        <v>0.9</v>
      </c>
      <c r="I16">
        <v>6</v>
      </c>
      <c r="J16">
        <v>40.799999999999997</v>
      </c>
      <c r="K16">
        <v>0.34200000000000003</v>
      </c>
      <c r="L16" s="5" t="s">
        <v>14</v>
      </c>
      <c r="M16">
        <v>0.45</v>
      </c>
      <c r="N16">
        <v>0.154</v>
      </c>
      <c r="O16" s="5">
        <f t="shared" si="3"/>
        <v>47.530864197530867</v>
      </c>
      <c r="P16" s="6">
        <f t="shared" si="2"/>
        <v>0.32400000000000001</v>
      </c>
      <c r="Q16" s="4"/>
      <c r="R16" s="2" t="s">
        <v>13</v>
      </c>
      <c r="S16" s="4" t="s">
        <v>86</v>
      </c>
      <c r="T16" s="3" t="s">
        <v>112</v>
      </c>
      <c r="U16" s="1" t="s">
        <v>95</v>
      </c>
      <c r="V16" s="1">
        <v>20150325</v>
      </c>
      <c r="W16" s="1" t="s">
        <v>115</v>
      </c>
      <c r="X16" s="1">
        <v>20150521</v>
      </c>
    </row>
    <row r="17" spans="1:24" ht="15" x14ac:dyDescent="0.25">
      <c r="B17" s="1" t="s">
        <v>3</v>
      </c>
      <c r="C17" s="3" t="s">
        <v>109</v>
      </c>
      <c r="D17" s="2" t="s">
        <v>14</v>
      </c>
      <c r="E17" s="26">
        <v>41905</v>
      </c>
      <c r="F17" s="49">
        <v>0.6166666666666667</v>
      </c>
      <c r="G17">
        <v>9.5</v>
      </c>
      <c r="H17">
        <v>1</v>
      </c>
      <c r="I17">
        <v>6</v>
      </c>
      <c r="J17">
        <v>41</v>
      </c>
      <c r="K17">
        <v>0.34</v>
      </c>
      <c r="L17" s="5" t="s">
        <v>14</v>
      </c>
      <c r="M17">
        <v>0.5</v>
      </c>
      <c r="N17">
        <v>0.17</v>
      </c>
      <c r="O17" s="5">
        <f t="shared" si="3"/>
        <v>52.469135802469133</v>
      </c>
      <c r="P17" s="6">
        <f t="shared" si="2"/>
        <v>0.32400000000000001</v>
      </c>
      <c r="Q17" s="4"/>
      <c r="R17" s="2" t="s">
        <v>13</v>
      </c>
      <c r="S17" s="4" t="s">
        <v>86</v>
      </c>
      <c r="T17" s="3" t="s">
        <v>112</v>
      </c>
      <c r="U17" s="1" t="s">
        <v>95</v>
      </c>
      <c r="V17" s="1">
        <v>20150325</v>
      </c>
      <c r="W17" s="1" t="s">
        <v>115</v>
      </c>
      <c r="X17" s="1">
        <v>20150521</v>
      </c>
    </row>
    <row r="18" spans="1:24" ht="15" x14ac:dyDescent="0.25">
      <c r="B18" s="1" t="s">
        <v>3</v>
      </c>
      <c r="C18" s="3" t="s">
        <v>109</v>
      </c>
      <c r="D18" s="2" t="s">
        <v>14</v>
      </c>
      <c r="E18" s="26">
        <v>41905</v>
      </c>
      <c r="F18" s="49">
        <v>0.61805555555555558</v>
      </c>
      <c r="G18">
        <v>10</v>
      </c>
      <c r="H18">
        <v>1.4</v>
      </c>
      <c r="I18">
        <v>0</v>
      </c>
      <c r="J18">
        <v>40</v>
      </c>
      <c r="K18">
        <v>0</v>
      </c>
      <c r="L18" s="5" t="s">
        <v>14</v>
      </c>
      <c r="M18">
        <v>0.7</v>
      </c>
      <c r="N18">
        <v>0</v>
      </c>
      <c r="O18" s="5">
        <f t="shared" si="3"/>
        <v>0</v>
      </c>
      <c r="P18" s="6">
        <f t="shared" si="2"/>
        <v>0.32400000000000001</v>
      </c>
      <c r="Q18" s="4"/>
      <c r="R18" s="2" t="s">
        <v>13</v>
      </c>
      <c r="S18" s="4" t="s">
        <v>86</v>
      </c>
      <c r="T18" s="3" t="s">
        <v>112</v>
      </c>
      <c r="U18" s="1" t="s">
        <v>95</v>
      </c>
      <c r="V18" s="1">
        <v>20150325</v>
      </c>
      <c r="W18" s="1" t="s">
        <v>115</v>
      </c>
      <c r="X18" s="1">
        <v>20150521</v>
      </c>
    </row>
    <row r="19" spans="1:24" ht="15" x14ac:dyDescent="0.25">
      <c r="B19" s="1" t="s">
        <v>3</v>
      </c>
      <c r="C19" s="3" t="s">
        <v>109</v>
      </c>
      <c r="D19" s="2" t="s">
        <v>14</v>
      </c>
      <c r="E19" s="26">
        <v>41905</v>
      </c>
      <c r="F19" s="49">
        <v>0.61944444444444446</v>
      </c>
      <c r="G19">
        <v>10.5</v>
      </c>
      <c r="H19">
        <v>1.6</v>
      </c>
      <c r="I19">
        <v>0</v>
      </c>
      <c r="J19">
        <v>94.4</v>
      </c>
      <c r="K19">
        <v>0</v>
      </c>
      <c r="L19" s="5" t="s">
        <v>14</v>
      </c>
      <c r="M19">
        <v>0.8</v>
      </c>
      <c r="N19">
        <v>0</v>
      </c>
      <c r="O19" s="5">
        <f t="shared" si="3"/>
        <v>0</v>
      </c>
      <c r="P19" s="6">
        <f t="shared" si="2"/>
        <v>0.32400000000000001</v>
      </c>
      <c r="Q19" s="4"/>
      <c r="R19" s="2" t="s">
        <v>13</v>
      </c>
      <c r="S19" s="4" t="s">
        <v>86</v>
      </c>
      <c r="T19" s="3" t="s">
        <v>112</v>
      </c>
      <c r="U19" s="1" t="s">
        <v>95</v>
      </c>
      <c r="V19" s="1">
        <v>20150325</v>
      </c>
      <c r="W19" s="1" t="s">
        <v>115</v>
      </c>
      <c r="X19" s="1">
        <v>20150521</v>
      </c>
    </row>
    <row r="20" spans="1:24" ht="15" x14ac:dyDescent="0.25">
      <c r="B20" s="1" t="s">
        <v>3</v>
      </c>
      <c r="C20" s="3" t="s">
        <v>109</v>
      </c>
      <c r="D20" s="2" t="s">
        <v>14</v>
      </c>
      <c r="E20" s="26">
        <v>41905</v>
      </c>
      <c r="F20" s="49">
        <v>0.62083333333333335</v>
      </c>
      <c r="G20">
        <v>11</v>
      </c>
      <c r="H20">
        <v>1.5</v>
      </c>
      <c r="I20">
        <v>0</v>
      </c>
      <c r="J20">
        <v>40</v>
      </c>
      <c r="K20">
        <v>0</v>
      </c>
      <c r="L20" s="5" t="s">
        <v>14</v>
      </c>
      <c r="M20">
        <v>0.75</v>
      </c>
      <c r="N20">
        <v>0</v>
      </c>
      <c r="O20" s="5">
        <f t="shared" si="3"/>
        <v>0</v>
      </c>
      <c r="P20" s="6">
        <f t="shared" si="2"/>
        <v>0.32400000000000001</v>
      </c>
      <c r="Q20" s="4"/>
      <c r="R20" s="2" t="s">
        <v>13</v>
      </c>
      <c r="S20" s="4" t="s">
        <v>86</v>
      </c>
      <c r="T20" s="3" t="s">
        <v>112</v>
      </c>
      <c r="U20" s="1" t="s">
        <v>95</v>
      </c>
      <c r="V20" s="1">
        <v>20150325</v>
      </c>
      <c r="W20" s="1" t="s">
        <v>115</v>
      </c>
      <c r="X20" s="1">
        <v>20150521</v>
      </c>
    </row>
    <row r="21" spans="1:24" ht="15" x14ac:dyDescent="0.25">
      <c r="B21" s="1" t="s">
        <v>3</v>
      </c>
      <c r="C21" s="3" t="s">
        <v>109</v>
      </c>
      <c r="D21" s="2" t="s">
        <v>14</v>
      </c>
      <c r="E21" s="26">
        <v>41905</v>
      </c>
      <c r="F21" s="49">
        <v>0.62152777777777779</v>
      </c>
      <c r="G21">
        <v>11.5</v>
      </c>
      <c r="H21">
        <v>1.5</v>
      </c>
      <c r="I21">
        <v>0</v>
      </c>
      <c r="J21">
        <v>40</v>
      </c>
      <c r="K21">
        <v>0</v>
      </c>
      <c r="L21" s="5" t="s">
        <v>14</v>
      </c>
      <c r="M21">
        <v>0</v>
      </c>
      <c r="N21">
        <v>0</v>
      </c>
      <c r="O21" s="5">
        <f t="shared" si="3"/>
        <v>0</v>
      </c>
      <c r="P21" s="6">
        <f t="shared" si="2"/>
        <v>0.32400000000000001</v>
      </c>
      <c r="Q21" s="4"/>
      <c r="R21" s="2" t="s">
        <v>13</v>
      </c>
      <c r="S21" s="4" t="s">
        <v>86</v>
      </c>
      <c r="T21" s="3" t="s">
        <v>112</v>
      </c>
      <c r="U21" s="1" t="s">
        <v>95</v>
      </c>
      <c r="V21" s="1">
        <v>20150325</v>
      </c>
      <c r="W21" s="1" t="s">
        <v>115</v>
      </c>
      <c r="X21" s="1">
        <v>20150521</v>
      </c>
    </row>
    <row r="22" spans="1:24" x14ac:dyDescent="0.2">
      <c r="A22" s="15"/>
      <c r="B22" s="15"/>
      <c r="C22" s="39"/>
      <c r="D22" s="39"/>
      <c r="E22" s="27"/>
      <c r="F22" s="23"/>
      <c r="G22" s="15"/>
      <c r="H22" s="15"/>
      <c r="I22" s="15"/>
      <c r="J22" s="15"/>
      <c r="K22" s="15"/>
      <c r="L22" s="15"/>
      <c r="M22" s="15"/>
      <c r="N22" s="15"/>
      <c r="O22" s="15"/>
      <c r="P22" s="15"/>
      <c r="Q22" s="15"/>
      <c r="R22" s="15"/>
      <c r="S22" s="15"/>
      <c r="T22" s="19"/>
      <c r="U22" s="15"/>
      <c r="V22" s="15"/>
      <c r="W22" s="15"/>
      <c r="X22" s="15"/>
    </row>
    <row r="23" spans="1:24" ht="15" x14ac:dyDescent="0.25">
      <c r="B23" s="1" t="s">
        <v>3</v>
      </c>
      <c r="C23" s="3" t="s">
        <v>98</v>
      </c>
      <c r="D23" s="2" t="s">
        <v>14</v>
      </c>
      <c r="E23" s="26">
        <v>41905</v>
      </c>
      <c r="F23" s="49">
        <v>0.64444444444444449</v>
      </c>
      <c r="G23">
        <v>4.5</v>
      </c>
      <c r="H23">
        <v>0</v>
      </c>
      <c r="I23">
        <v>0</v>
      </c>
      <c r="J23" t="s">
        <v>14</v>
      </c>
      <c r="K23">
        <v>0</v>
      </c>
      <c r="L23" s="5" t="s">
        <v>14</v>
      </c>
      <c r="M23">
        <v>0</v>
      </c>
      <c r="N23">
        <v>0</v>
      </c>
      <c r="O23" s="5">
        <f t="shared" ref="O23" si="4">N23/$P$23*100</f>
        <v>0</v>
      </c>
      <c r="P23" s="6">
        <f>SUM($N$23:$N$28)</f>
        <v>1.0410000000000001</v>
      </c>
      <c r="Q23" s="1" t="s">
        <v>84</v>
      </c>
      <c r="R23" s="2" t="s">
        <v>13</v>
      </c>
      <c r="S23" s="4" t="s">
        <v>87</v>
      </c>
      <c r="T23" s="3" t="s">
        <v>11</v>
      </c>
      <c r="U23" s="1" t="s">
        <v>95</v>
      </c>
      <c r="V23" s="1">
        <v>20150325</v>
      </c>
      <c r="W23" s="1" t="s">
        <v>115</v>
      </c>
      <c r="X23" s="1">
        <v>20150521</v>
      </c>
    </row>
    <row r="24" spans="1:24" ht="15" x14ac:dyDescent="0.25">
      <c r="B24" s="1" t="s">
        <v>3</v>
      </c>
      <c r="C24" s="3" t="s">
        <v>98</v>
      </c>
      <c r="D24" s="2" t="s">
        <v>14</v>
      </c>
      <c r="E24" s="26">
        <v>41905</v>
      </c>
      <c r="F24" s="49">
        <v>0.64444444444444449</v>
      </c>
      <c r="G24">
        <v>5</v>
      </c>
      <c r="H24">
        <v>0.8</v>
      </c>
      <c r="I24">
        <v>12</v>
      </c>
      <c r="J24">
        <v>40.6</v>
      </c>
      <c r="K24">
        <v>0.66900000000000004</v>
      </c>
      <c r="L24" s="5" t="s">
        <v>14</v>
      </c>
      <c r="M24">
        <v>0.4</v>
      </c>
      <c r="N24">
        <v>0.26800000000000002</v>
      </c>
      <c r="O24" s="5">
        <f>N24/$P$23*100</f>
        <v>25.744476464937559</v>
      </c>
      <c r="P24" s="6">
        <f t="shared" ref="P24:P28" si="5">SUM($N$23:$N$28)</f>
        <v>1.0410000000000001</v>
      </c>
      <c r="R24" s="2" t="s">
        <v>13</v>
      </c>
      <c r="S24" s="4" t="s">
        <v>87</v>
      </c>
      <c r="T24" s="3" t="s">
        <v>11</v>
      </c>
      <c r="U24" s="1" t="s">
        <v>95</v>
      </c>
      <c r="V24" s="1">
        <v>20150325</v>
      </c>
      <c r="W24" s="1" t="s">
        <v>115</v>
      </c>
      <c r="X24" s="1">
        <v>20150521</v>
      </c>
    </row>
    <row r="25" spans="1:24" ht="15" x14ac:dyDescent="0.25">
      <c r="B25" s="1" t="s">
        <v>3</v>
      </c>
      <c r="C25" s="3" t="s">
        <v>98</v>
      </c>
      <c r="D25" s="2" t="s">
        <v>14</v>
      </c>
      <c r="E25" s="26">
        <v>41905</v>
      </c>
      <c r="F25" s="49">
        <v>0.64513888888888882</v>
      </c>
      <c r="G25">
        <v>5.5</v>
      </c>
      <c r="H25">
        <v>0.5</v>
      </c>
      <c r="I25">
        <v>11</v>
      </c>
      <c r="J25">
        <v>42.1</v>
      </c>
      <c r="K25">
        <v>0.59399999999999997</v>
      </c>
      <c r="L25" s="5" t="s">
        <v>14</v>
      </c>
      <c r="M25">
        <v>0.25</v>
      </c>
      <c r="N25">
        <v>0.14899999999999999</v>
      </c>
      <c r="O25" s="5">
        <f>N25/$P$23*100</f>
        <v>14.313160422670506</v>
      </c>
      <c r="P25" s="6">
        <f t="shared" si="5"/>
        <v>1.0410000000000001</v>
      </c>
      <c r="Q25" s="4"/>
      <c r="R25" s="2" t="s">
        <v>13</v>
      </c>
      <c r="S25" s="4" t="s">
        <v>87</v>
      </c>
      <c r="T25" s="3" t="s">
        <v>11</v>
      </c>
      <c r="U25" s="1" t="s">
        <v>95</v>
      </c>
      <c r="V25" s="1">
        <v>20150325</v>
      </c>
      <c r="W25" s="1" t="s">
        <v>115</v>
      </c>
      <c r="X25" s="1">
        <v>20150521</v>
      </c>
    </row>
    <row r="26" spans="1:24" ht="15" x14ac:dyDescent="0.25">
      <c r="B26" s="1" t="s">
        <v>3</v>
      </c>
      <c r="C26" s="3" t="s">
        <v>98</v>
      </c>
      <c r="D26" s="2" t="s">
        <v>14</v>
      </c>
      <c r="E26" s="26">
        <v>41905</v>
      </c>
      <c r="F26" s="49">
        <v>0.64652777777777781</v>
      </c>
      <c r="G26">
        <v>6</v>
      </c>
      <c r="H26">
        <v>0.7</v>
      </c>
      <c r="I26">
        <v>23</v>
      </c>
      <c r="J26">
        <v>40.6</v>
      </c>
      <c r="K26">
        <v>1.2669999999999999</v>
      </c>
      <c r="L26" s="5" t="s">
        <v>14</v>
      </c>
      <c r="M26">
        <v>0.35</v>
      </c>
      <c r="N26">
        <v>0.443</v>
      </c>
      <c r="O26" s="5">
        <f t="shared" ref="O26:O28" si="6">N26/$P$23*100</f>
        <v>42.555235350624393</v>
      </c>
      <c r="P26" s="6">
        <f t="shared" si="5"/>
        <v>1.0410000000000001</v>
      </c>
      <c r="Q26" s="4"/>
      <c r="R26" s="2" t="s">
        <v>13</v>
      </c>
      <c r="S26" s="4" t="s">
        <v>87</v>
      </c>
      <c r="T26" s="3" t="s">
        <v>11</v>
      </c>
      <c r="U26" s="1" t="s">
        <v>95</v>
      </c>
      <c r="V26" s="1">
        <v>20150325</v>
      </c>
      <c r="W26" s="1" t="s">
        <v>115</v>
      </c>
      <c r="X26" s="1">
        <v>20150521</v>
      </c>
    </row>
    <row r="27" spans="1:24" ht="15" x14ac:dyDescent="0.25">
      <c r="B27" s="1" t="s">
        <v>3</v>
      </c>
      <c r="C27" s="3" t="s">
        <v>98</v>
      </c>
      <c r="D27" s="2" t="s">
        <v>14</v>
      </c>
      <c r="E27" s="26">
        <v>41905</v>
      </c>
      <c r="F27" s="49">
        <v>0.64722222222222225</v>
      </c>
      <c r="G27">
        <v>6.5</v>
      </c>
      <c r="H27">
        <v>0.6</v>
      </c>
      <c r="I27">
        <v>11</v>
      </c>
      <c r="J27">
        <v>41.5</v>
      </c>
      <c r="K27">
        <v>0.60199999999999998</v>
      </c>
      <c r="L27" s="5" t="s">
        <v>14</v>
      </c>
      <c r="M27">
        <v>0.3</v>
      </c>
      <c r="N27">
        <v>0.18099999999999999</v>
      </c>
      <c r="O27" s="5">
        <f t="shared" si="6"/>
        <v>17.38712776176753</v>
      </c>
      <c r="P27" s="6">
        <f t="shared" si="5"/>
        <v>1.0410000000000001</v>
      </c>
      <c r="Q27" s="4"/>
      <c r="R27" s="2" t="s">
        <v>13</v>
      </c>
      <c r="S27" s="4" t="s">
        <v>87</v>
      </c>
      <c r="T27" s="3" t="s">
        <v>11</v>
      </c>
      <c r="U27" s="1" t="s">
        <v>95</v>
      </c>
      <c r="V27" s="1">
        <v>20150325</v>
      </c>
      <c r="W27" s="1" t="s">
        <v>115</v>
      </c>
      <c r="X27" s="1">
        <v>20150521</v>
      </c>
    </row>
    <row r="28" spans="1:24" ht="15" x14ac:dyDescent="0.25">
      <c r="B28" s="1" t="s">
        <v>3</v>
      </c>
      <c r="C28" s="3" t="s">
        <v>98</v>
      </c>
      <c r="D28" s="2" t="s">
        <v>14</v>
      </c>
      <c r="E28" s="26">
        <v>41905</v>
      </c>
      <c r="F28" s="49">
        <v>0.6479166666666667</v>
      </c>
      <c r="G28">
        <v>7</v>
      </c>
      <c r="H28">
        <v>0</v>
      </c>
      <c r="I28">
        <v>0</v>
      </c>
      <c r="J28">
        <v>40</v>
      </c>
      <c r="K28">
        <v>0</v>
      </c>
      <c r="L28" s="5" t="s">
        <v>14</v>
      </c>
      <c r="M28">
        <v>0</v>
      </c>
      <c r="N28">
        <v>0</v>
      </c>
      <c r="O28" s="5">
        <f t="shared" si="6"/>
        <v>0</v>
      </c>
      <c r="P28" s="6">
        <f t="shared" si="5"/>
        <v>1.0410000000000001</v>
      </c>
      <c r="Q28" s="4"/>
      <c r="R28" s="2" t="s">
        <v>13</v>
      </c>
      <c r="S28" s="4" t="s">
        <v>87</v>
      </c>
      <c r="T28" s="3" t="s">
        <v>11</v>
      </c>
      <c r="U28" s="1" t="s">
        <v>95</v>
      </c>
      <c r="V28" s="1">
        <v>20150325</v>
      </c>
      <c r="W28" s="1" t="s">
        <v>115</v>
      </c>
      <c r="X28" s="1">
        <v>20150521</v>
      </c>
    </row>
    <row r="29" spans="1:24" x14ac:dyDescent="0.2">
      <c r="A29" s="15"/>
      <c r="B29" s="15"/>
      <c r="C29" s="39"/>
      <c r="D29" s="39"/>
      <c r="E29" s="27"/>
      <c r="F29" s="23"/>
      <c r="G29" s="15"/>
      <c r="H29" s="15"/>
      <c r="I29" s="15"/>
      <c r="J29" s="15"/>
      <c r="K29" s="15"/>
      <c r="L29" s="15"/>
      <c r="M29" s="15"/>
      <c r="N29" s="15"/>
      <c r="O29" s="15"/>
      <c r="P29" s="15"/>
      <c r="Q29" s="15"/>
      <c r="R29" s="15"/>
      <c r="S29" s="15"/>
      <c r="T29" s="19"/>
      <c r="U29" s="15"/>
      <c r="V29" s="15"/>
      <c r="W29" s="15"/>
      <c r="X29" s="15"/>
    </row>
    <row r="30" spans="1:24" ht="15" x14ac:dyDescent="0.25">
      <c r="B30" s="1" t="s">
        <v>4</v>
      </c>
      <c r="C30" s="31" t="s">
        <v>99</v>
      </c>
      <c r="D30" s="31" t="s">
        <v>14</v>
      </c>
      <c r="E30" s="26">
        <v>41905</v>
      </c>
      <c r="F30" s="49">
        <v>0.6875</v>
      </c>
      <c r="G30">
        <v>53</v>
      </c>
      <c r="H30">
        <v>0</v>
      </c>
      <c r="I30">
        <v>0</v>
      </c>
      <c r="J30">
        <v>0</v>
      </c>
      <c r="K30">
        <v>0</v>
      </c>
      <c r="L30" s="5" t="s">
        <v>14</v>
      </c>
      <c r="M30">
        <v>0</v>
      </c>
      <c r="N30">
        <v>0</v>
      </c>
      <c r="O30" s="5">
        <f t="shared" ref="O30:O32" si="7">N30/$P$30*100</f>
        <v>0</v>
      </c>
      <c r="P30" s="6">
        <f>SUM($N$30:$N$49)</f>
        <v>0.82399999999999995</v>
      </c>
      <c r="Q30" s="1" t="s">
        <v>84</v>
      </c>
      <c r="R30" s="2" t="s">
        <v>13</v>
      </c>
      <c r="S30" s="4" t="s">
        <v>88</v>
      </c>
      <c r="T30" s="3" t="s">
        <v>11</v>
      </c>
      <c r="U30" s="1" t="s">
        <v>95</v>
      </c>
      <c r="V30" s="1">
        <v>20150325</v>
      </c>
      <c r="W30" s="1" t="s">
        <v>115</v>
      </c>
      <c r="X30" s="1">
        <v>20150521</v>
      </c>
    </row>
    <row r="31" spans="1:24" ht="15" x14ac:dyDescent="0.25">
      <c r="B31" s="1" t="s">
        <v>4</v>
      </c>
      <c r="C31" s="31" t="s">
        <v>99</v>
      </c>
      <c r="D31" s="31" t="s">
        <v>14</v>
      </c>
      <c r="E31" s="26">
        <v>41905</v>
      </c>
      <c r="F31" s="49">
        <v>0.6875</v>
      </c>
      <c r="G31">
        <v>52</v>
      </c>
      <c r="H31">
        <v>0.2</v>
      </c>
      <c r="I31">
        <v>0</v>
      </c>
      <c r="J31">
        <v>40</v>
      </c>
      <c r="K31">
        <v>0</v>
      </c>
      <c r="L31" s="5" t="s">
        <v>14</v>
      </c>
      <c r="M31">
        <v>0.2</v>
      </c>
      <c r="N31">
        <v>0</v>
      </c>
      <c r="O31" s="5">
        <f t="shared" si="7"/>
        <v>0</v>
      </c>
      <c r="P31" s="6">
        <f t="shared" ref="P31:P49" si="8">SUM($N$30:$N$49)</f>
        <v>0.82399999999999995</v>
      </c>
      <c r="R31" s="2" t="s">
        <v>13</v>
      </c>
      <c r="S31" s="4" t="s">
        <v>88</v>
      </c>
      <c r="T31" s="3" t="s">
        <v>11</v>
      </c>
      <c r="U31" s="1" t="s">
        <v>95</v>
      </c>
      <c r="V31" s="1">
        <v>20150325</v>
      </c>
      <c r="W31" s="1" t="s">
        <v>115</v>
      </c>
      <c r="X31" s="1">
        <v>20150521</v>
      </c>
    </row>
    <row r="32" spans="1:24" ht="15" x14ac:dyDescent="0.25">
      <c r="B32" s="1" t="s">
        <v>4</v>
      </c>
      <c r="C32" s="31" t="s">
        <v>99</v>
      </c>
      <c r="D32" s="31" t="s">
        <v>14</v>
      </c>
      <c r="E32" s="26">
        <v>41905</v>
      </c>
      <c r="F32" s="49">
        <v>0</v>
      </c>
      <c r="G32">
        <v>51</v>
      </c>
      <c r="H32">
        <v>0.1</v>
      </c>
      <c r="I32">
        <v>0</v>
      </c>
      <c r="J32">
        <v>0</v>
      </c>
      <c r="K32">
        <v>0</v>
      </c>
      <c r="L32" s="5" t="s">
        <v>14</v>
      </c>
      <c r="M32">
        <v>0.1</v>
      </c>
      <c r="N32">
        <v>0</v>
      </c>
      <c r="O32" s="5">
        <f t="shared" si="7"/>
        <v>0</v>
      </c>
      <c r="P32" s="6">
        <f t="shared" si="8"/>
        <v>0.82399999999999995</v>
      </c>
      <c r="Q32" s="4"/>
      <c r="R32" s="2" t="s">
        <v>13</v>
      </c>
      <c r="S32" s="4" t="s">
        <v>88</v>
      </c>
      <c r="T32" s="3" t="s">
        <v>11</v>
      </c>
      <c r="U32" s="1" t="s">
        <v>95</v>
      </c>
      <c r="V32" s="1">
        <v>20150325</v>
      </c>
      <c r="W32" s="1" t="s">
        <v>115</v>
      </c>
      <c r="X32" s="1">
        <v>20150521</v>
      </c>
    </row>
    <row r="33" spans="2:24" ht="15" x14ac:dyDescent="0.25">
      <c r="B33" s="1" t="s">
        <v>4</v>
      </c>
      <c r="C33" s="31" t="s">
        <v>99</v>
      </c>
      <c r="D33" s="31" t="s">
        <v>14</v>
      </c>
      <c r="E33" s="26">
        <v>41905</v>
      </c>
      <c r="F33" s="49">
        <v>0.68958333333333333</v>
      </c>
      <c r="G33">
        <v>50</v>
      </c>
      <c r="H33">
        <v>0.2</v>
      </c>
      <c r="I33">
        <v>0</v>
      </c>
      <c r="J33">
        <v>40</v>
      </c>
      <c r="K33">
        <v>0</v>
      </c>
      <c r="L33" s="5" t="s">
        <v>14</v>
      </c>
      <c r="M33">
        <v>0.2</v>
      </c>
      <c r="N33">
        <v>0</v>
      </c>
      <c r="O33" s="5">
        <f>N33/$P$30*100</f>
        <v>0</v>
      </c>
      <c r="P33" s="6">
        <f t="shared" si="8"/>
        <v>0.82399999999999995</v>
      </c>
      <c r="Q33" s="4"/>
      <c r="R33" s="2" t="s">
        <v>13</v>
      </c>
      <c r="S33" s="4" t="s">
        <v>88</v>
      </c>
      <c r="T33" s="3" t="s">
        <v>11</v>
      </c>
      <c r="U33" s="1" t="s">
        <v>95</v>
      </c>
      <c r="V33" s="1">
        <v>20150325</v>
      </c>
      <c r="W33" s="1" t="s">
        <v>115</v>
      </c>
      <c r="X33" s="1">
        <v>20150521</v>
      </c>
    </row>
    <row r="34" spans="2:24" ht="15" x14ac:dyDescent="0.25">
      <c r="B34" s="1" t="s">
        <v>4</v>
      </c>
      <c r="C34" s="31" t="s">
        <v>99</v>
      </c>
      <c r="D34" s="31" t="s">
        <v>14</v>
      </c>
      <c r="E34" s="26">
        <v>41905</v>
      </c>
      <c r="F34" s="49">
        <v>0.69027777777777777</v>
      </c>
      <c r="G34">
        <v>49</v>
      </c>
      <c r="H34">
        <v>0.2</v>
      </c>
      <c r="I34">
        <v>0</v>
      </c>
      <c r="J34">
        <v>40</v>
      </c>
      <c r="K34">
        <v>0</v>
      </c>
      <c r="L34" s="5" t="s">
        <v>14</v>
      </c>
      <c r="M34">
        <v>0.2</v>
      </c>
      <c r="N34">
        <v>0</v>
      </c>
      <c r="O34" s="5">
        <f t="shared" ref="O34:O49" si="9">N34/$P$30*100</f>
        <v>0</v>
      </c>
      <c r="P34" s="6">
        <f t="shared" si="8"/>
        <v>0.82399999999999995</v>
      </c>
      <c r="Q34" s="4"/>
      <c r="R34" s="2" t="s">
        <v>13</v>
      </c>
      <c r="S34" s="4" t="s">
        <v>88</v>
      </c>
      <c r="T34" s="3" t="s">
        <v>11</v>
      </c>
      <c r="U34" s="1" t="s">
        <v>95</v>
      </c>
      <c r="V34" s="1">
        <v>20150325</v>
      </c>
      <c r="W34" s="1" t="s">
        <v>115</v>
      </c>
      <c r="X34" s="1">
        <v>20150521</v>
      </c>
    </row>
    <row r="35" spans="2:24" ht="15" x14ac:dyDescent="0.25">
      <c r="B35" s="1" t="s">
        <v>4</v>
      </c>
      <c r="C35" s="31" t="s">
        <v>99</v>
      </c>
      <c r="D35" s="31" t="s">
        <v>14</v>
      </c>
      <c r="E35" s="26">
        <v>41905</v>
      </c>
      <c r="F35" s="49">
        <v>0.69166666666666676</v>
      </c>
      <c r="G35">
        <v>48</v>
      </c>
      <c r="H35">
        <v>0.3</v>
      </c>
      <c r="I35">
        <v>4</v>
      </c>
      <c r="J35">
        <v>52.5</v>
      </c>
      <c r="K35">
        <v>0.186</v>
      </c>
      <c r="L35" s="5" t="s">
        <v>14</v>
      </c>
      <c r="M35">
        <v>0.3</v>
      </c>
      <c r="N35">
        <v>5.6000000000000001E-2</v>
      </c>
      <c r="O35" s="5">
        <f t="shared" si="9"/>
        <v>6.7961165048543704</v>
      </c>
      <c r="P35" s="6">
        <f t="shared" si="8"/>
        <v>0.82399999999999995</v>
      </c>
      <c r="Q35" s="4"/>
      <c r="R35" s="2" t="s">
        <v>13</v>
      </c>
      <c r="S35" s="4" t="s">
        <v>88</v>
      </c>
      <c r="T35" s="3" t="s">
        <v>11</v>
      </c>
      <c r="U35" s="1" t="s">
        <v>95</v>
      </c>
      <c r="V35" s="1">
        <v>20150325</v>
      </c>
      <c r="W35" s="1" t="s">
        <v>115</v>
      </c>
      <c r="X35" s="1">
        <v>20150521</v>
      </c>
    </row>
    <row r="36" spans="2:24" ht="15" x14ac:dyDescent="0.25">
      <c r="B36" s="1" t="s">
        <v>4</v>
      </c>
      <c r="C36" s="31" t="s">
        <v>99</v>
      </c>
      <c r="D36" s="31" t="s">
        <v>14</v>
      </c>
      <c r="E36" s="26">
        <v>41905</v>
      </c>
      <c r="F36" s="49">
        <v>0.69305555555555554</v>
      </c>
      <c r="G36">
        <v>47</v>
      </c>
      <c r="H36">
        <v>0.5</v>
      </c>
      <c r="I36">
        <v>6</v>
      </c>
      <c r="J36">
        <v>44.2</v>
      </c>
      <c r="K36">
        <v>0.317</v>
      </c>
      <c r="L36" s="5" t="s">
        <v>14</v>
      </c>
      <c r="M36">
        <v>0.5</v>
      </c>
      <c r="N36">
        <v>0.159</v>
      </c>
      <c r="O36" s="5">
        <f t="shared" si="9"/>
        <v>19.296116504854371</v>
      </c>
      <c r="P36" s="6">
        <f t="shared" si="8"/>
        <v>0.82399999999999995</v>
      </c>
      <c r="Q36" s="4"/>
      <c r="R36" s="2" t="s">
        <v>13</v>
      </c>
      <c r="S36" s="4" t="s">
        <v>88</v>
      </c>
      <c r="T36" s="3" t="s">
        <v>11</v>
      </c>
      <c r="U36" s="1" t="s">
        <v>95</v>
      </c>
      <c r="V36" s="1">
        <v>20150325</v>
      </c>
      <c r="W36" s="1" t="s">
        <v>115</v>
      </c>
      <c r="X36" s="1">
        <v>20150521</v>
      </c>
    </row>
    <row r="37" spans="2:24" ht="15" x14ac:dyDescent="0.25">
      <c r="B37" s="1" t="s">
        <v>4</v>
      </c>
      <c r="C37" s="31" t="s">
        <v>99</v>
      </c>
      <c r="D37" s="31" t="s">
        <v>14</v>
      </c>
      <c r="E37" s="26">
        <v>41905</v>
      </c>
      <c r="F37" s="49">
        <v>0.69374999999999998</v>
      </c>
      <c r="G37">
        <v>46</v>
      </c>
      <c r="H37">
        <v>0.3</v>
      </c>
      <c r="I37">
        <v>0</v>
      </c>
      <c r="J37">
        <v>40</v>
      </c>
      <c r="K37">
        <v>0</v>
      </c>
      <c r="L37" s="5" t="s">
        <v>14</v>
      </c>
      <c r="M37">
        <v>0.45</v>
      </c>
      <c r="N37">
        <v>0</v>
      </c>
      <c r="O37" s="5">
        <f t="shared" si="9"/>
        <v>0</v>
      </c>
      <c r="P37" s="6">
        <f t="shared" si="8"/>
        <v>0.82399999999999995</v>
      </c>
      <c r="Q37" s="4"/>
      <c r="R37" s="2" t="s">
        <v>13</v>
      </c>
      <c r="S37" s="4" t="s">
        <v>88</v>
      </c>
      <c r="T37" s="3" t="s">
        <v>11</v>
      </c>
      <c r="U37" s="1" t="s">
        <v>95</v>
      </c>
      <c r="V37" s="1">
        <v>20150325</v>
      </c>
      <c r="W37" s="1" t="s">
        <v>115</v>
      </c>
      <c r="X37" s="1">
        <v>20150521</v>
      </c>
    </row>
    <row r="38" spans="2:24" ht="26.25" x14ac:dyDescent="0.25">
      <c r="B38" s="1" t="s">
        <v>4</v>
      </c>
      <c r="C38" s="31" t="s">
        <v>99</v>
      </c>
      <c r="D38" s="31" t="s">
        <v>14</v>
      </c>
      <c r="E38" s="26">
        <v>41905</v>
      </c>
      <c r="F38" s="49">
        <v>0.6958333333333333</v>
      </c>
      <c r="G38">
        <v>44</v>
      </c>
      <c r="H38">
        <v>0.5</v>
      </c>
      <c r="I38">
        <v>4</v>
      </c>
      <c r="J38">
        <v>57.9</v>
      </c>
      <c r="K38">
        <v>0.17</v>
      </c>
      <c r="L38" s="5" t="s">
        <v>14</v>
      </c>
      <c r="M38">
        <v>1</v>
      </c>
      <c r="N38">
        <f>K38*M38</f>
        <v>0.17</v>
      </c>
      <c r="O38" s="5">
        <f t="shared" si="9"/>
        <v>20.631067961165051</v>
      </c>
      <c r="P38" s="6">
        <f t="shared" si="8"/>
        <v>0.82399999999999995</v>
      </c>
      <c r="Q38" s="52" t="s">
        <v>114</v>
      </c>
      <c r="R38" s="2" t="s">
        <v>13</v>
      </c>
      <c r="S38" s="4" t="s">
        <v>88</v>
      </c>
      <c r="T38" s="3" t="s">
        <v>11</v>
      </c>
      <c r="U38" s="1" t="s">
        <v>95</v>
      </c>
      <c r="V38" s="1">
        <v>20150325</v>
      </c>
      <c r="W38" s="1" t="s">
        <v>115</v>
      </c>
      <c r="X38" s="1">
        <v>20150521</v>
      </c>
    </row>
    <row r="39" spans="2:24" ht="15" x14ac:dyDescent="0.25">
      <c r="B39" s="1" t="s">
        <v>4</v>
      </c>
      <c r="C39" s="31" t="s">
        <v>99</v>
      </c>
      <c r="D39" s="31" t="s">
        <v>14</v>
      </c>
      <c r="E39" s="26">
        <v>41905</v>
      </c>
      <c r="F39" s="49">
        <v>0.69652777777777775</v>
      </c>
      <c r="G39">
        <v>42</v>
      </c>
      <c r="H39">
        <v>0.4</v>
      </c>
      <c r="I39">
        <v>4</v>
      </c>
      <c r="J39">
        <v>44.4</v>
      </c>
      <c r="K39">
        <v>0.216</v>
      </c>
      <c r="L39" s="5" t="s">
        <v>14</v>
      </c>
      <c r="M39">
        <v>0.8</v>
      </c>
      <c r="N39">
        <v>0.17299999999999999</v>
      </c>
      <c r="O39" s="5">
        <f t="shared" si="9"/>
        <v>20.99514563106796</v>
      </c>
      <c r="P39" s="6">
        <f t="shared" si="8"/>
        <v>0.82399999999999995</v>
      </c>
      <c r="R39" s="2" t="s">
        <v>13</v>
      </c>
      <c r="S39" s="4" t="s">
        <v>88</v>
      </c>
      <c r="T39" s="3" t="s">
        <v>11</v>
      </c>
      <c r="U39" s="1" t="s">
        <v>95</v>
      </c>
      <c r="V39" s="1">
        <v>20150325</v>
      </c>
      <c r="W39" s="1" t="s">
        <v>115</v>
      </c>
      <c r="X39" s="1">
        <v>20150521</v>
      </c>
    </row>
    <row r="40" spans="2:24" ht="15" x14ac:dyDescent="0.25">
      <c r="B40" s="1" t="s">
        <v>4</v>
      </c>
      <c r="C40" s="31" t="s">
        <v>99</v>
      </c>
      <c r="D40" s="31" t="s">
        <v>14</v>
      </c>
      <c r="E40" s="26">
        <v>41905</v>
      </c>
      <c r="F40" s="49">
        <v>0.69791666666666663</v>
      </c>
      <c r="G40">
        <v>40</v>
      </c>
      <c r="H40">
        <v>0.2</v>
      </c>
      <c r="I40">
        <v>4</v>
      </c>
      <c r="J40">
        <v>56.6</v>
      </c>
      <c r="K40">
        <v>0.17299999999999999</v>
      </c>
      <c r="L40" s="5" t="s">
        <v>14</v>
      </c>
      <c r="M40">
        <v>0.4</v>
      </c>
      <c r="N40">
        <v>6.9000000000000006E-2</v>
      </c>
      <c r="O40" s="5">
        <f t="shared" si="9"/>
        <v>8.3737864077669926</v>
      </c>
      <c r="P40" s="6">
        <f t="shared" si="8"/>
        <v>0.82399999999999995</v>
      </c>
      <c r="Q40" s="4"/>
      <c r="R40" s="2" t="s">
        <v>13</v>
      </c>
      <c r="S40" s="4" t="s">
        <v>88</v>
      </c>
      <c r="T40" s="3" t="s">
        <v>11</v>
      </c>
      <c r="U40" s="1" t="s">
        <v>95</v>
      </c>
      <c r="V40" s="1">
        <v>20150325</v>
      </c>
      <c r="W40" s="1" t="s">
        <v>115</v>
      </c>
      <c r="X40" s="1">
        <v>20150521</v>
      </c>
    </row>
    <row r="41" spans="2:24" ht="15" x14ac:dyDescent="0.25">
      <c r="B41" s="1" t="s">
        <v>4</v>
      </c>
      <c r="C41" s="31" t="s">
        <v>99</v>
      </c>
      <c r="D41" s="31" t="s">
        <v>14</v>
      </c>
      <c r="E41" s="26">
        <v>41905</v>
      </c>
      <c r="F41" s="49">
        <v>0.69930555555555562</v>
      </c>
      <c r="G41">
        <v>38</v>
      </c>
      <c r="H41">
        <v>0.4</v>
      </c>
      <c r="I41">
        <v>3</v>
      </c>
      <c r="J41">
        <v>54.1</v>
      </c>
      <c r="K41">
        <v>0.14000000000000001</v>
      </c>
      <c r="L41" s="5" t="s">
        <v>14</v>
      </c>
      <c r="M41">
        <v>0.8</v>
      </c>
      <c r="N41">
        <v>0.112</v>
      </c>
      <c r="O41" s="5">
        <f t="shared" si="9"/>
        <v>13.592233009708741</v>
      </c>
      <c r="P41" s="6">
        <f t="shared" si="8"/>
        <v>0.82399999999999995</v>
      </c>
      <c r="Q41" s="4"/>
      <c r="R41" s="2" t="s">
        <v>13</v>
      </c>
      <c r="S41" s="4" t="s">
        <v>88</v>
      </c>
      <c r="T41" s="3" t="s">
        <v>11</v>
      </c>
      <c r="U41" s="1" t="s">
        <v>95</v>
      </c>
      <c r="V41" s="1">
        <v>20150325</v>
      </c>
      <c r="W41" s="1" t="s">
        <v>115</v>
      </c>
      <c r="X41" s="1">
        <v>20150521</v>
      </c>
    </row>
    <row r="42" spans="2:24" ht="15" x14ac:dyDescent="0.25">
      <c r="B42" s="1" t="s">
        <v>4</v>
      </c>
      <c r="C42" s="31" t="s">
        <v>99</v>
      </c>
      <c r="D42" s="31" t="s">
        <v>14</v>
      </c>
      <c r="E42" s="26">
        <v>41905</v>
      </c>
      <c r="F42" s="49">
        <v>0.7006944444444444</v>
      </c>
      <c r="G42">
        <v>36</v>
      </c>
      <c r="H42">
        <v>0.4</v>
      </c>
      <c r="I42">
        <v>2</v>
      </c>
      <c r="J42">
        <v>49.9</v>
      </c>
      <c r="K42">
        <v>0.106</v>
      </c>
      <c r="L42" s="5" t="s">
        <v>14</v>
      </c>
      <c r="M42">
        <v>0.8</v>
      </c>
      <c r="N42">
        <v>8.5000000000000006E-2</v>
      </c>
      <c r="O42" s="5">
        <f t="shared" si="9"/>
        <v>10.315533980582526</v>
      </c>
      <c r="P42" s="6">
        <f t="shared" si="8"/>
        <v>0.82399999999999995</v>
      </c>
      <c r="Q42" s="4"/>
      <c r="R42" s="2" t="s">
        <v>13</v>
      </c>
      <c r="S42" s="4" t="s">
        <v>88</v>
      </c>
      <c r="T42" s="3" t="s">
        <v>11</v>
      </c>
      <c r="U42" s="1" t="s">
        <v>95</v>
      </c>
      <c r="V42" s="1">
        <v>20150325</v>
      </c>
      <c r="W42" s="1" t="s">
        <v>115</v>
      </c>
      <c r="X42" s="1">
        <v>20150521</v>
      </c>
    </row>
    <row r="43" spans="2:24" ht="15" x14ac:dyDescent="0.25">
      <c r="B43" s="1" t="s">
        <v>4</v>
      </c>
      <c r="C43" s="31" t="s">
        <v>99</v>
      </c>
      <c r="D43" s="31" t="s">
        <v>14</v>
      </c>
      <c r="E43" s="26">
        <v>41905</v>
      </c>
      <c r="F43" s="49">
        <v>0.70138888888888884</v>
      </c>
      <c r="G43">
        <v>34</v>
      </c>
      <c r="H43">
        <v>0.6</v>
      </c>
      <c r="I43">
        <v>0</v>
      </c>
      <c r="J43">
        <v>40</v>
      </c>
      <c r="K43">
        <v>0</v>
      </c>
      <c r="L43" s="5" t="s">
        <v>14</v>
      </c>
      <c r="M43">
        <v>1.2</v>
      </c>
      <c r="N43">
        <v>0</v>
      </c>
      <c r="O43" s="5">
        <f t="shared" si="9"/>
        <v>0</v>
      </c>
      <c r="P43" s="6">
        <f t="shared" si="8"/>
        <v>0.82399999999999995</v>
      </c>
      <c r="Q43" s="4"/>
      <c r="R43" s="2" t="s">
        <v>13</v>
      </c>
      <c r="S43" s="4" t="s">
        <v>88</v>
      </c>
      <c r="T43" s="3" t="s">
        <v>11</v>
      </c>
      <c r="U43" s="1" t="s">
        <v>95</v>
      </c>
      <c r="V43" s="1">
        <v>20150325</v>
      </c>
      <c r="W43" s="1" t="s">
        <v>115</v>
      </c>
      <c r="X43" s="1">
        <v>20150521</v>
      </c>
    </row>
    <row r="44" spans="2:24" ht="15" x14ac:dyDescent="0.25">
      <c r="B44" s="1" t="s">
        <v>4</v>
      </c>
      <c r="C44" s="31" t="s">
        <v>99</v>
      </c>
      <c r="D44" s="31" t="s">
        <v>14</v>
      </c>
      <c r="E44" s="26">
        <v>41905</v>
      </c>
      <c r="F44" s="49">
        <v>0.70277777777777783</v>
      </c>
      <c r="G44">
        <v>32</v>
      </c>
      <c r="H44">
        <v>0.6</v>
      </c>
      <c r="I44">
        <v>0</v>
      </c>
      <c r="J44">
        <v>40</v>
      </c>
      <c r="K44">
        <v>0</v>
      </c>
      <c r="L44" s="5" t="s">
        <v>14</v>
      </c>
      <c r="M44">
        <v>1.2</v>
      </c>
      <c r="N44">
        <v>0</v>
      </c>
      <c r="O44" s="5">
        <f t="shared" si="9"/>
        <v>0</v>
      </c>
      <c r="P44" s="6">
        <f t="shared" si="8"/>
        <v>0.82399999999999995</v>
      </c>
      <c r="Q44" s="4"/>
      <c r="R44" s="2" t="s">
        <v>13</v>
      </c>
      <c r="S44" s="4" t="s">
        <v>88</v>
      </c>
      <c r="T44" s="3" t="s">
        <v>11</v>
      </c>
      <c r="U44" s="1" t="s">
        <v>95</v>
      </c>
      <c r="V44" s="1">
        <v>20150325</v>
      </c>
      <c r="W44" s="1" t="s">
        <v>115</v>
      </c>
      <c r="X44" s="1">
        <v>20150521</v>
      </c>
    </row>
    <row r="45" spans="2:24" ht="15" x14ac:dyDescent="0.25">
      <c r="B45" s="1" t="s">
        <v>4</v>
      </c>
      <c r="C45" s="31" t="s">
        <v>99</v>
      </c>
      <c r="D45" s="31" t="s">
        <v>14</v>
      </c>
      <c r="E45" s="26">
        <v>41905</v>
      </c>
      <c r="F45" s="49">
        <v>0.70347222222222217</v>
      </c>
      <c r="G45">
        <v>30</v>
      </c>
      <c r="H45">
        <v>7</v>
      </c>
      <c r="I45">
        <v>0</v>
      </c>
      <c r="J45">
        <v>40</v>
      </c>
      <c r="K45">
        <v>0</v>
      </c>
      <c r="L45" s="5" t="s">
        <v>14</v>
      </c>
      <c r="M45">
        <v>14</v>
      </c>
      <c r="N45">
        <v>0</v>
      </c>
      <c r="O45" s="5">
        <f t="shared" si="9"/>
        <v>0</v>
      </c>
      <c r="P45" s="6">
        <f t="shared" si="8"/>
        <v>0.82399999999999995</v>
      </c>
      <c r="Q45" s="4"/>
      <c r="R45" s="2" t="s">
        <v>13</v>
      </c>
      <c r="S45" s="4" t="s">
        <v>88</v>
      </c>
      <c r="T45" s="3" t="s">
        <v>11</v>
      </c>
      <c r="U45" s="1" t="s">
        <v>95</v>
      </c>
      <c r="V45" s="1">
        <v>20150325</v>
      </c>
      <c r="W45" s="1" t="s">
        <v>115</v>
      </c>
      <c r="X45" s="1">
        <v>20150521</v>
      </c>
    </row>
    <row r="46" spans="2:24" ht="15" x14ac:dyDescent="0.25">
      <c r="B46" s="1" t="s">
        <v>4</v>
      </c>
      <c r="C46" s="31" t="s">
        <v>99</v>
      </c>
      <c r="D46" s="31" t="s">
        <v>14</v>
      </c>
      <c r="E46" s="26">
        <v>41905</v>
      </c>
      <c r="F46" s="49">
        <v>0.70486111111111116</v>
      </c>
      <c r="G46">
        <v>28</v>
      </c>
      <c r="H46">
        <v>0.7</v>
      </c>
      <c r="I46">
        <v>0</v>
      </c>
      <c r="J46">
        <v>40</v>
      </c>
      <c r="K46">
        <v>0</v>
      </c>
      <c r="L46" s="5" t="s">
        <v>14</v>
      </c>
      <c r="M46">
        <v>1.4</v>
      </c>
      <c r="N46">
        <v>0</v>
      </c>
      <c r="O46" s="5">
        <f t="shared" si="9"/>
        <v>0</v>
      </c>
      <c r="P46" s="6">
        <f t="shared" si="8"/>
        <v>0.82399999999999995</v>
      </c>
      <c r="Q46" s="4"/>
      <c r="R46" s="2" t="s">
        <v>13</v>
      </c>
      <c r="S46" s="4" t="s">
        <v>88</v>
      </c>
      <c r="T46" s="3" t="s">
        <v>11</v>
      </c>
      <c r="U46" s="1" t="s">
        <v>95</v>
      </c>
      <c r="V46" s="1">
        <v>20150325</v>
      </c>
      <c r="W46" s="1" t="s">
        <v>115</v>
      </c>
      <c r="X46" s="1">
        <v>20150521</v>
      </c>
    </row>
    <row r="47" spans="2:24" ht="15" x14ac:dyDescent="0.25">
      <c r="B47" s="1" t="s">
        <v>4</v>
      </c>
      <c r="C47" s="31" t="s">
        <v>99</v>
      </c>
      <c r="D47" s="31" t="s">
        <v>14</v>
      </c>
      <c r="E47" s="26">
        <v>41905</v>
      </c>
      <c r="F47" s="49">
        <v>0.7055555555555556</v>
      </c>
      <c r="G47">
        <v>26</v>
      </c>
      <c r="H47">
        <v>0.2</v>
      </c>
      <c r="I47">
        <v>0</v>
      </c>
      <c r="J47">
        <v>40</v>
      </c>
      <c r="K47">
        <v>0</v>
      </c>
      <c r="L47" s="5" t="s">
        <v>14</v>
      </c>
      <c r="M47">
        <v>0.4</v>
      </c>
      <c r="N47">
        <v>0</v>
      </c>
      <c r="O47" s="5">
        <f t="shared" si="9"/>
        <v>0</v>
      </c>
      <c r="P47" s="6">
        <f t="shared" si="8"/>
        <v>0.82399999999999995</v>
      </c>
      <c r="Q47" s="4"/>
      <c r="R47" s="2" t="s">
        <v>13</v>
      </c>
      <c r="S47" s="4" t="s">
        <v>88</v>
      </c>
      <c r="T47" s="3" t="s">
        <v>11</v>
      </c>
      <c r="U47" s="1" t="s">
        <v>95</v>
      </c>
      <c r="V47" s="1">
        <v>20150325</v>
      </c>
      <c r="W47" s="1" t="s">
        <v>115</v>
      </c>
      <c r="X47" s="1">
        <v>20150521</v>
      </c>
    </row>
    <row r="48" spans="2:24" ht="15" x14ac:dyDescent="0.25">
      <c r="B48" s="1" t="s">
        <v>4</v>
      </c>
      <c r="C48" s="31" t="s">
        <v>99</v>
      </c>
      <c r="D48" s="31" t="s">
        <v>14</v>
      </c>
      <c r="E48" s="26">
        <v>41905</v>
      </c>
      <c r="F48" s="49">
        <v>0.70694444444444438</v>
      </c>
      <c r="G48">
        <v>24</v>
      </c>
      <c r="H48">
        <v>0.4</v>
      </c>
      <c r="I48">
        <v>0</v>
      </c>
      <c r="J48">
        <v>40</v>
      </c>
      <c r="K48">
        <v>0</v>
      </c>
      <c r="L48" s="5" t="s">
        <v>14</v>
      </c>
      <c r="M48">
        <v>0.8</v>
      </c>
      <c r="N48">
        <v>0</v>
      </c>
      <c r="O48" s="5">
        <f t="shared" si="9"/>
        <v>0</v>
      </c>
      <c r="P48" s="6">
        <f t="shared" si="8"/>
        <v>0.82399999999999995</v>
      </c>
      <c r="Q48" s="4"/>
      <c r="R48" s="2" t="s">
        <v>13</v>
      </c>
      <c r="S48" s="4" t="s">
        <v>88</v>
      </c>
      <c r="T48" s="3" t="s">
        <v>11</v>
      </c>
      <c r="U48" s="1" t="s">
        <v>95</v>
      </c>
      <c r="V48" s="1">
        <v>20150325</v>
      </c>
      <c r="W48" s="1" t="s">
        <v>115</v>
      </c>
      <c r="X48" s="1">
        <v>20150521</v>
      </c>
    </row>
    <row r="49" spans="1:24" ht="15" x14ac:dyDescent="0.25">
      <c r="B49" s="1" t="s">
        <v>4</v>
      </c>
      <c r="C49" s="31" t="s">
        <v>99</v>
      </c>
      <c r="D49" s="31" t="s">
        <v>14</v>
      </c>
      <c r="E49" s="26">
        <v>41905</v>
      </c>
      <c r="F49" s="49">
        <v>0.70763888888888893</v>
      </c>
      <c r="G49">
        <v>22</v>
      </c>
      <c r="H49">
        <v>0</v>
      </c>
      <c r="I49">
        <v>0</v>
      </c>
      <c r="J49">
        <v>40</v>
      </c>
      <c r="K49">
        <v>0</v>
      </c>
      <c r="L49" s="5" t="s">
        <v>14</v>
      </c>
      <c r="M49">
        <v>0</v>
      </c>
      <c r="N49">
        <v>0</v>
      </c>
      <c r="O49" s="5">
        <f t="shared" si="9"/>
        <v>0</v>
      </c>
      <c r="P49" s="6">
        <f t="shared" si="8"/>
        <v>0.82399999999999995</v>
      </c>
      <c r="Q49" s="4"/>
      <c r="R49" s="2" t="s">
        <v>13</v>
      </c>
      <c r="S49" s="4" t="s">
        <v>88</v>
      </c>
      <c r="T49" s="3" t="s">
        <v>11</v>
      </c>
      <c r="U49" s="1" t="s">
        <v>95</v>
      </c>
      <c r="V49" s="1">
        <v>20150325</v>
      </c>
      <c r="W49" s="1" t="s">
        <v>115</v>
      </c>
      <c r="X49" s="1">
        <v>20150521</v>
      </c>
    </row>
    <row r="50" spans="1:24" x14ac:dyDescent="0.2">
      <c r="A50" s="15"/>
      <c r="B50" s="15"/>
      <c r="C50" s="39"/>
      <c r="D50" s="39"/>
      <c r="E50" s="27"/>
      <c r="F50" s="23"/>
      <c r="G50" s="15"/>
      <c r="H50" s="15"/>
      <c r="I50" s="15"/>
      <c r="J50" s="15"/>
      <c r="K50" s="15"/>
      <c r="L50" s="15"/>
      <c r="M50" s="15"/>
      <c r="N50" s="15"/>
      <c r="O50" s="15"/>
      <c r="P50" s="15"/>
      <c r="Q50" s="15"/>
      <c r="R50" s="15"/>
      <c r="S50" s="15"/>
      <c r="T50" s="19"/>
      <c r="U50" s="15"/>
      <c r="V50" s="15"/>
      <c r="W50" s="15"/>
      <c r="X50" s="15"/>
    </row>
    <row r="51" spans="1:24" ht="16.5" customHeight="1" x14ac:dyDescent="0.25">
      <c r="B51" s="1" t="s">
        <v>7</v>
      </c>
      <c r="C51" s="31" t="s">
        <v>100</v>
      </c>
      <c r="D51" s="31" t="s">
        <v>14</v>
      </c>
      <c r="E51" s="26">
        <v>41906</v>
      </c>
      <c r="F51" s="49">
        <v>0.42152777777777778</v>
      </c>
      <c r="G51">
        <v>18</v>
      </c>
      <c r="H51">
        <v>0</v>
      </c>
      <c r="I51">
        <v>0</v>
      </c>
      <c r="J51">
        <v>0</v>
      </c>
      <c r="K51">
        <v>0</v>
      </c>
      <c r="L51" s="5" t="s">
        <v>14</v>
      </c>
      <c r="M51">
        <v>0</v>
      </c>
      <c r="N51">
        <v>0</v>
      </c>
      <c r="O51" s="5">
        <f t="shared" ref="O51:O53" si="10">N51/$P$30*100</f>
        <v>0</v>
      </c>
      <c r="P51" s="6">
        <f>SUM($N$51:$N$78)</f>
        <v>14.251999999999999</v>
      </c>
      <c r="Q51" s="1" t="s">
        <v>84</v>
      </c>
      <c r="R51" s="2" t="s">
        <v>13</v>
      </c>
      <c r="S51" s="4" t="s">
        <v>89</v>
      </c>
      <c r="T51" s="3" t="s">
        <v>11</v>
      </c>
      <c r="U51" s="1" t="s">
        <v>95</v>
      </c>
      <c r="V51" s="1">
        <v>20150325</v>
      </c>
      <c r="W51" s="1" t="s">
        <v>115</v>
      </c>
      <c r="X51" s="1">
        <v>20150521</v>
      </c>
    </row>
    <row r="52" spans="1:24" ht="16.5" customHeight="1" x14ac:dyDescent="0.25">
      <c r="B52" s="1" t="s">
        <v>7</v>
      </c>
      <c r="C52" s="31" t="s">
        <v>100</v>
      </c>
      <c r="D52" s="31" t="s">
        <v>14</v>
      </c>
      <c r="E52" s="26">
        <v>41906</v>
      </c>
      <c r="F52" s="49">
        <v>0.42152777777777778</v>
      </c>
      <c r="G52">
        <v>17.5</v>
      </c>
      <c r="H52">
        <v>0.3</v>
      </c>
      <c r="I52">
        <v>6</v>
      </c>
      <c r="J52">
        <v>44.6</v>
      </c>
      <c r="K52">
        <v>0.314</v>
      </c>
      <c r="L52" s="5" t="s">
        <v>14</v>
      </c>
      <c r="M52">
        <v>0.15</v>
      </c>
      <c r="N52">
        <v>4.7E-2</v>
      </c>
      <c r="O52" s="5">
        <f t="shared" si="10"/>
        <v>5.7038834951456314</v>
      </c>
      <c r="P52" s="6">
        <f t="shared" ref="P52:P78" si="11">SUM($N$51:$N$78)</f>
        <v>14.251999999999999</v>
      </c>
      <c r="R52" s="2" t="s">
        <v>13</v>
      </c>
      <c r="S52" s="4" t="s">
        <v>89</v>
      </c>
      <c r="T52" s="3" t="s">
        <v>11</v>
      </c>
      <c r="U52" s="1" t="s">
        <v>95</v>
      </c>
      <c r="V52" s="1">
        <v>20150325</v>
      </c>
      <c r="W52" s="1" t="s">
        <v>115</v>
      </c>
      <c r="X52" s="1">
        <v>20150521</v>
      </c>
    </row>
    <row r="53" spans="1:24" ht="16.5" customHeight="1" x14ac:dyDescent="0.25">
      <c r="B53" s="1" t="s">
        <v>7</v>
      </c>
      <c r="C53" s="31" t="s">
        <v>100</v>
      </c>
      <c r="D53" s="31" t="s">
        <v>14</v>
      </c>
      <c r="E53" s="26">
        <v>41906</v>
      </c>
      <c r="F53" s="49">
        <v>0.42222222222222222</v>
      </c>
      <c r="G53">
        <v>17</v>
      </c>
      <c r="H53">
        <v>0.3</v>
      </c>
      <c r="I53">
        <v>9</v>
      </c>
      <c r="J53">
        <v>42.9</v>
      </c>
      <c r="K53">
        <v>0.48</v>
      </c>
      <c r="L53" s="5" t="s">
        <v>14</v>
      </c>
      <c r="M53">
        <v>0.15</v>
      </c>
      <c r="N53">
        <v>7.1999999999999995E-2</v>
      </c>
      <c r="O53" s="5">
        <f t="shared" si="10"/>
        <v>8.7378640776699026</v>
      </c>
      <c r="P53" s="6">
        <f t="shared" si="11"/>
        <v>14.251999999999999</v>
      </c>
      <c r="Q53" s="4"/>
      <c r="R53" s="2" t="s">
        <v>13</v>
      </c>
      <c r="S53" s="4" t="s">
        <v>89</v>
      </c>
      <c r="T53" s="3" t="s">
        <v>11</v>
      </c>
      <c r="U53" s="1" t="s">
        <v>95</v>
      </c>
      <c r="V53" s="1">
        <v>20150325</v>
      </c>
      <c r="W53" s="1" t="s">
        <v>115</v>
      </c>
      <c r="X53" s="1">
        <v>20150521</v>
      </c>
    </row>
    <row r="54" spans="1:24" ht="16.5" customHeight="1" x14ac:dyDescent="0.25">
      <c r="B54" s="1" t="s">
        <v>7</v>
      </c>
      <c r="C54" s="31" t="s">
        <v>100</v>
      </c>
      <c r="D54" s="31" t="s">
        <v>14</v>
      </c>
      <c r="E54" s="26">
        <v>41906</v>
      </c>
      <c r="F54" s="49">
        <v>0.42291666666666666</v>
      </c>
      <c r="G54">
        <v>16.5</v>
      </c>
      <c r="H54">
        <v>0.5</v>
      </c>
      <c r="I54">
        <v>16</v>
      </c>
      <c r="J54">
        <v>40.1</v>
      </c>
      <c r="K54">
        <v>0.89800000000000002</v>
      </c>
      <c r="L54" s="5" t="s">
        <v>14</v>
      </c>
      <c r="M54">
        <v>0.25</v>
      </c>
      <c r="N54">
        <v>0.22500000000000001</v>
      </c>
      <c r="O54" s="5">
        <f>N54/$P$30*100</f>
        <v>27.305825242718452</v>
      </c>
      <c r="P54" s="6">
        <f t="shared" si="11"/>
        <v>14.251999999999999</v>
      </c>
      <c r="Q54" s="4"/>
      <c r="R54" s="2" t="s">
        <v>13</v>
      </c>
      <c r="S54" s="4" t="s">
        <v>89</v>
      </c>
      <c r="T54" s="3" t="s">
        <v>11</v>
      </c>
      <c r="U54" s="1" t="s">
        <v>95</v>
      </c>
      <c r="V54" s="1">
        <v>20150325</v>
      </c>
      <c r="W54" s="1" t="s">
        <v>115</v>
      </c>
      <c r="X54" s="1">
        <v>20150521</v>
      </c>
    </row>
    <row r="55" spans="1:24" ht="16.5" customHeight="1" x14ac:dyDescent="0.25">
      <c r="B55" s="1" t="s">
        <v>7</v>
      </c>
      <c r="C55" s="31" t="s">
        <v>100</v>
      </c>
      <c r="D55" s="31" t="s">
        <v>14</v>
      </c>
      <c r="E55" s="26">
        <v>41906</v>
      </c>
      <c r="F55" s="49">
        <v>0.42430555555555555</v>
      </c>
      <c r="G55">
        <v>16</v>
      </c>
      <c r="H55">
        <v>0.6</v>
      </c>
      <c r="I55">
        <v>23</v>
      </c>
      <c r="J55">
        <v>41.1</v>
      </c>
      <c r="K55">
        <v>1.252</v>
      </c>
      <c r="L55" s="5" t="s">
        <v>14</v>
      </c>
      <c r="M55">
        <v>0.3</v>
      </c>
      <c r="N55">
        <v>0.376</v>
      </c>
      <c r="O55" s="5">
        <f t="shared" ref="O55:O70" si="12">N55/$P$30*100</f>
        <v>45.631067961165051</v>
      </c>
      <c r="P55" s="6">
        <f t="shared" si="11"/>
        <v>14.251999999999999</v>
      </c>
      <c r="Q55" s="4"/>
      <c r="R55" s="2" t="s">
        <v>13</v>
      </c>
      <c r="S55" s="4" t="s">
        <v>89</v>
      </c>
      <c r="T55" s="3" t="s">
        <v>11</v>
      </c>
      <c r="U55" s="1" t="s">
        <v>95</v>
      </c>
      <c r="V55" s="1">
        <v>20150325</v>
      </c>
      <c r="W55" s="1" t="s">
        <v>115</v>
      </c>
      <c r="X55" s="1">
        <v>20150521</v>
      </c>
    </row>
    <row r="56" spans="1:24" ht="16.5" customHeight="1" x14ac:dyDescent="0.25">
      <c r="B56" s="1" t="s">
        <v>7</v>
      </c>
      <c r="C56" s="31" t="s">
        <v>100</v>
      </c>
      <c r="D56" s="31" t="s">
        <v>14</v>
      </c>
      <c r="E56" s="26">
        <v>41906</v>
      </c>
      <c r="F56" s="49">
        <v>0.42499999999999999</v>
      </c>
      <c r="G56">
        <v>15.5</v>
      </c>
      <c r="H56">
        <v>0.6</v>
      </c>
      <c r="I56">
        <v>28</v>
      </c>
      <c r="J56">
        <v>40.9</v>
      </c>
      <c r="K56">
        <v>1.5269999999999999</v>
      </c>
      <c r="L56" s="5" t="s">
        <v>14</v>
      </c>
      <c r="M56">
        <v>0.3</v>
      </c>
      <c r="N56">
        <v>0.45800000000000002</v>
      </c>
      <c r="O56" s="5">
        <f t="shared" si="12"/>
        <v>55.582524271844669</v>
      </c>
      <c r="P56" s="6">
        <f t="shared" si="11"/>
        <v>14.251999999999999</v>
      </c>
      <c r="Q56" s="4"/>
      <c r="R56" s="2" t="s">
        <v>13</v>
      </c>
      <c r="S56" s="4" t="s">
        <v>89</v>
      </c>
      <c r="T56" s="3" t="s">
        <v>11</v>
      </c>
      <c r="U56" s="1" t="s">
        <v>95</v>
      </c>
      <c r="V56" s="1">
        <v>20150325</v>
      </c>
      <c r="W56" s="1" t="s">
        <v>115</v>
      </c>
      <c r="X56" s="1">
        <v>20150521</v>
      </c>
    </row>
    <row r="57" spans="1:24" ht="16.5" customHeight="1" x14ac:dyDescent="0.25">
      <c r="B57" s="1" t="s">
        <v>7</v>
      </c>
      <c r="C57" s="31" t="s">
        <v>100</v>
      </c>
      <c r="D57" s="31" t="s">
        <v>14</v>
      </c>
      <c r="E57" s="26">
        <v>41906</v>
      </c>
      <c r="F57" s="49">
        <v>0.42569444444444443</v>
      </c>
      <c r="G57">
        <v>15</v>
      </c>
      <c r="H57">
        <v>0.6</v>
      </c>
      <c r="I57">
        <v>27</v>
      </c>
      <c r="J57">
        <v>40.700000000000003</v>
      </c>
      <c r="K57">
        <v>1.48</v>
      </c>
      <c r="L57" s="5" t="s">
        <v>14</v>
      </c>
      <c r="M57">
        <v>0.3</v>
      </c>
      <c r="N57">
        <v>0.44400000000000001</v>
      </c>
      <c r="O57" s="5">
        <f t="shared" si="12"/>
        <v>53.883495145631066</v>
      </c>
      <c r="P57" s="6">
        <f t="shared" si="11"/>
        <v>14.251999999999999</v>
      </c>
      <c r="Q57" s="4"/>
      <c r="R57" s="2" t="s">
        <v>13</v>
      </c>
      <c r="S57" s="4" t="s">
        <v>89</v>
      </c>
      <c r="T57" s="3" t="s">
        <v>11</v>
      </c>
      <c r="U57" s="1" t="s">
        <v>95</v>
      </c>
      <c r="V57" s="1">
        <v>20150325</v>
      </c>
      <c r="W57" s="1" t="s">
        <v>115</v>
      </c>
      <c r="X57" s="1">
        <v>20150521</v>
      </c>
    </row>
    <row r="58" spans="1:24" ht="16.5" customHeight="1" x14ac:dyDescent="0.25">
      <c r="B58" s="1" t="s">
        <v>7</v>
      </c>
      <c r="C58" s="31" t="s">
        <v>100</v>
      </c>
      <c r="D58" s="31" t="s">
        <v>14</v>
      </c>
      <c r="E58" s="26">
        <v>41906</v>
      </c>
      <c r="F58" s="49">
        <v>0.42708333333333331</v>
      </c>
      <c r="G58">
        <v>14.5</v>
      </c>
      <c r="H58">
        <v>0.6</v>
      </c>
      <c r="I58">
        <v>28</v>
      </c>
      <c r="J58">
        <v>40.799999999999997</v>
      </c>
      <c r="K58">
        <v>1.5309999999999999</v>
      </c>
      <c r="L58" s="5" t="s">
        <v>14</v>
      </c>
      <c r="M58">
        <v>0.3</v>
      </c>
      <c r="N58">
        <v>0.45900000000000002</v>
      </c>
      <c r="O58" s="5">
        <f t="shared" si="12"/>
        <v>55.703883495145632</v>
      </c>
      <c r="P58" s="6">
        <f t="shared" si="11"/>
        <v>14.251999999999999</v>
      </c>
      <c r="Q58" s="4"/>
      <c r="R58" s="2" t="s">
        <v>13</v>
      </c>
      <c r="S58" s="4" t="s">
        <v>89</v>
      </c>
      <c r="T58" s="3" t="s">
        <v>11</v>
      </c>
      <c r="U58" s="1" t="s">
        <v>95</v>
      </c>
      <c r="V58" s="1">
        <v>20150325</v>
      </c>
      <c r="W58" s="1" t="s">
        <v>115</v>
      </c>
      <c r="X58" s="1">
        <v>20150521</v>
      </c>
    </row>
    <row r="59" spans="1:24" ht="16.5" customHeight="1" x14ac:dyDescent="0.25">
      <c r="B59" s="1" t="s">
        <v>7</v>
      </c>
      <c r="C59" s="31" t="s">
        <v>100</v>
      </c>
      <c r="D59" s="31" t="s">
        <v>14</v>
      </c>
      <c r="E59" s="26">
        <v>41906</v>
      </c>
      <c r="F59" s="49">
        <v>0.42777777777777781</v>
      </c>
      <c r="G59">
        <v>14</v>
      </c>
      <c r="H59">
        <v>0.6</v>
      </c>
      <c r="I59">
        <v>28</v>
      </c>
      <c r="J59">
        <v>41.1</v>
      </c>
      <c r="K59">
        <v>1.52</v>
      </c>
      <c r="L59" s="5" t="s">
        <v>14</v>
      </c>
      <c r="M59">
        <v>0.3</v>
      </c>
      <c r="N59">
        <v>0.45600000000000002</v>
      </c>
      <c r="O59" s="5">
        <f t="shared" si="12"/>
        <v>55.339805825242728</v>
      </c>
      <c r="P59" s="6">
        <f t="shared" si="11"/>
        <v>14.251999999999999</v>
      </c>
      <c r="Q59" s="4"/>
      <c r="R59" s="2" t="s">
        <v>13</v>
      </c>
      <c r="S59" s="4" t="s">
        <v>89</v>
      </c>
      <c r="T59" s="3" t="s">
        <v>11</v>
      </c>
      <c r="U59" s="1" t="s">
        <v>95</v>
      </c>
      <c r="V59" s="1">
        <v>20150325</v>
      </c>
      <c r="W59" s="1" t="s">
        <v>115</v>
      </c>
      <c r="X59" s="1">
        <v>20150521</v>
      </c>
    </row>
    <row r="60" spans="1:24" ht="16.5" customHeight="1" x14ac:dyDescent="0.25">
      <c r="B60" s="1" t="s">
        <v>7</v>
      </c>
      <c r="C60" s="31" t="s">
        <v>100</v>
      </c>
      <c r="D60" s="31" t="s">
        <v>14</v>
      </c>
      <c r="E60" s="26">
        <v>41906</v>
      </c>
      <c r="F60" s="49">
        <v>0.4291666666666667</v>
      </c>
      <c r="G60">
        <v>13.5</v>
      </c>
      <c r="H60">
        <v>0.6</v>
      </c>
      <c r="I60">
        <v>26</v>
      </c>
      <c r="J60">
        <v>40.700000000000003</v>
      </c>
      <c r="K60">
        <v>1.4259999999999999</v>
      </c>
      <c r="L60" s="5" t="s">
        <v>14</v>
      </c>
      <c r="M60">
        <v>0.3</v>
      </c>
      <c r="N60">
        <v>0.42799999999999999</v>
      </c>
      <c r="O60" s="5">
        <f t="shared" si="12"/>
        <v>51.94174757281553</v>
      </c>
      <c r="P60" s="6">
        <f t="shared" si="11"/>
        <v>14.251999999999999</v>
      </c>
      <c r="R60" s="2" t="s">
        <v>13</v>
      </c>
      <c r="S60" s="4" t="s">
        <v>89</v>
      </c>
      <c r="T60" s="3" t="s">
        <v>11</v>
      </c>
      <c r="U60" s="1" t="s">
        <v>95</v>
      </c>
      <c r="V60" s="1">
        <v>20150325</v>
      </c>
      <c r="W60" s="1" t="s">
        <v>115</v>
      </c>
      <c r="X60" s="1">
        <v>20150521</v>
      </c>
    </row>
    <row r="61" spans="1:24" ht="16.5" customHeight="1" x14ac:dyDescent="0.25">
      <c r="B61" s="1" t="s">
        <v>7</v>
      </c>
      <c r="C61" s="31" t="s">
        <v>100</v>
      </c>
      <c r="D61" s="31" t="s">
        <v>14</v>
      </c>
      <c r="E61" s="26">
        <v>41906</v>
      </c>
      <c r="F61" s="49">
        <v>0.42986111111111108</v>
      </c>
      <c r="G61">
        <v>13</v>
      </c>
      <c r="H61">
        <v>0.6</v>
      </c>
      <c r="I61">
        <v>21</v>
      </c>
      <c r="J61">
        <v>41</v>
      </c>
      <c r="K61">
        <v>1.147</v>
      </c>
      <c r="L61" s="5" t="s">
        <v>14</v>
      </c>
      <c r="M61">
        <v>0.3</v>
      </c>
      <c r="N61">
        <v>0.34399999999999997</v>
      </c>
      <c r="O61" s="5">
        <f t="shared" si="12"/>
        <v>41.747572815533978</v>
      </c>
      <c r="P61" s="6">
        <f t="shared" si="11"/>
        <v>14.251999999999999</v>
      </c>
      <c r="Q61" s="4"/>
      <c r="R61" s="2" t="s">
        <v>13</v>
      </c>
      <c r="S61" s="4" t="s">
        <v>89</v>
      </c>
      <c r="T61" s="3" t="s">
        <v>11</v>
      </c>
      <c r="U61" s="1" t="s">
        <v>95</v>
      </c>
      <c r="V61" s="1">
        <v>20150325</v>
      </c>
      <c r="W61" s="1" t="s">
        <v>115</v>
      </c>
      <c r="X61" s="1">
        <v>20150521</v>
      </c>
    </row>
    <row r="62" spans="1:24" s="28" customFormat="1" ht="16.5" customHeight="1" x14ac:dyDescent="0.25">
      <c r="A62" s="1"/>
      <c r="B62" s="1" t="s">
        <v>7</v>
      </c>
      <c r="C62" s="31" t="s">
        <v>100</v>
      </c>
      <c r="D62" s="31" t="s">
        <v>14</v>
      </c>
      <c r="E62" s="26">
        <v>41906</v>
      </c>
      <c r="F62" s="49">
        <v>0.43055555555555558</v>
      </c>
      <c r="G62">
        <v>12.5</v>
      </c>
      <c r="H62">
        <v>0.7</v>
      </c>
      <c r="I62">
        <v>27</v>
      </c>
      <c r="J62">
        <v>40.9</v>
      </c>
      <c r="K62">
        <v>1.4730000000000001</v>
      </c>
      <c r="L62" s="5" t="s">
        <v>14</v>
      </c>
      <c r="M62">
        <v>0.35</v>
      </c>
      <c r="N62">
        <v>0.51600000000000001</v>
      </c>
      <c r="O62" s="5">
        <f t="shared" si="12"/>
        <v>62.621359223300978</v>
      </c>
      <c r="P62" s="6">
        <f t="shared" si="11"/>
        <v>14.251999999999999</v>
      </c>
      <c r="Q62" s="4"/>
      <c r="R62" s="2" t="s">
        <v>13</v>
      </c>
      <c r="S62" s="4" t="s">
        <v>89</v>
      </c>
      <c r="T62" s="3" t="s">
        <v>11</v>
      </c>
      <c r="U62" s="1" t="s">
        <v>95</v>
      </c>
      <c r="V62" s="1">
        <v>20150325</v>
      </c>
      <c r="W62" s="1" t="s">
        <v>115</v>
      </c>
      <c r="X62" s="1">
        <v>20150521</v>
      </c>
    </row>
    <row r="63" spans="1:24" s="28" customFormat="1" ht="16.5" customHeight="1" x14ac:dyDescent="0.25">
      <c r="A63" s="1"/>
      <c r="B63" s="1" t="s">
        <v>7</v>
      </c>
      <c r="C63" s="31" t="s">
        <v>100</v>
      </c>
      <c r="D63" s="31" t="s">
        <v>14</v>
      </c>
      <c r="E63" s="26">
        <v>41906</v>
      </c>
      <c r="F63" s="49">
        <v>0.43194444444444446</v>
      </c>
      <c r="G63">
        <v>12</v>
      </c>
      <c r="H63">
        <v>0.7</v>
      </c>
      <c r="I63">
        <v>26</v>
      </c>
      <c r="J63">
        <v>40.700000000000003</v>
      </c>
      <c r="K63">
        <v>1.4259999999999999</v>
      </c>
      <c r="L63" s="5" t="s">
        <v>14</v>
      </c>
      <c r="M63">
        <v>0.35</v>
      </c>
      <c r="N63">
        <v>0.499</v>
      </c>
      <c r="O63" s="5">
        <f t="shared" si="12"/>
        <v>60.55825242718447</v>
      </c>
      <c r="P63" s="6">
        <f t="shared" si="11"/>
        <v>14.251999999999999</v>
      </c>
      <c r="Q63" s="4"/>
      <c r="R63" s="2" t="s">
        <v>13</v>
      </c>
      <c r="S63" s="4" t="s">
        <v>89</v>
      </c>
      <c r="T63" s="3" t="s">
        <v>11</v>
      </c>
      <c r="U63" s="1" t="s">
        <v>95</v>
      </c>
      <c r="V63" s="1">
        <v>20150325</v>
      </c>
      <c r="W63" s="1" t="s">
        <v>115</v>
      </c>
      <c r="X63" s="1">
        <v>20150521</v>
      </c>
    </row>
    <row r="64" spans="1:24" ht="16.5" customHeight="1" x14ac:dyDescent="0.25">
      <c r="B64" s="1" t="s">
        <v>7</v>
      </c>
      <c r="C64" s="31" t="s">
        <v>100</v>
      </c>
      <c r="D64" s="31" t="s">
        <v>14</v>
      </c>
      <c r="E64" s="26">
        <v>41906</v>
      </c>
      <c r="F64" s="49">
        <v>0.43263888888888885</v>
      </c>
      <c r="G64">
        <v>11.5</v>
      </c>
      <c r="H64">
        <v>0.7</v>
      </c>
      <c r="I64">
        <v>31</v>
      </c>
      <c r="J64">
        <v>40.799999999999997</v>
      </c>
      <c r="K64">
        <v>1.6930000000000001</v>
      </c>
      <c r="L64" s="5" t="s">
        <v>14</v>
      </c>
      <c r="M64">
        <v>0.35</v>
      </c>
      <c r="N64">
        <v>0.59299999999999997</v>
      </c>
      <c r="O64" s="5">
        <f t="shared" si="12"/>
        <v>71.966019417475721</v>
      </c>
      <c r="P64" s="6">
        <f t="shared" si="11"/>
        <v>14.251999999999999</v>
      </c>
      <c r="Q64" s="4"/>
      <c r="R64" s="2" t="s">
        <v>13</v>
      </c>
      <c r="S64" s="4" t="s">
        <v>89</v>
      </c>
      <c r="T64" s="3" t="s">
        <v>11</v>
      </c>
      <c r="U64" s="1" t="s">
        <v>95</v>
      </c>
      <c r="V64" s="1">
        <v>20150325</v>
      </c>
      <c r="W64" s="1" t="s">
        <v>115</v>
      </c>
      <c r="X64" s="1">
        <v>20150521</v>
      </c>
    </row>
    <row r="65" spans="1:24" ht="16.5" customHeight="1" x14ac:dyDescent="0.25">
      <c r="B65" s="1" t="s">
        <v>7</v>
      </c>
      <c r="C65" s="31" t="s">
        <v>100</v>
      </c>
      <c r="D65" s="31" t="s">
        <v>14</v>
      </c>
      <c r="E65" s="26">
        <v>41906</v>
      </c>
      <c r="F65" s="49">
        <v>0.43333333333333335</v>
      </c>
      <c r="G65">
        <v>11</v>
      </c>
      <c r="H65">
        <v>0.8</v>
      </c>
      <c r="I65">
        <v>40</v>
      </c>
      <c r="J65">
        <v>40.9</v>
      </c>
      <c r="K65">
        <v>2.1739999999999999</v>
      </c>
      <c r="L65" s="5" t="s">
        <v>14</v>
      </c>
      <c r="M65">
        <v>0.4</v>
      </c>
      <c r="N65">
        <v>0.87</v>
      </c>
      <c r="O65" s="5">
        <f t="shared" si="12"/>
        <v>105.58252427184468</v>
      </c>
      <c r="P65" s="6">
        <f t="shared" si="11"/>
        <v>14.251999999999999</v>
      </c>
      <c r="Q65" s="4"/>
      <c r="R65" s="2" t="s">
        <v>13</v>
      </c>
      <c r="S65" s="4" t="s">
        <v>89</v>
      </c>
      <c r="T65" s="3" t="s">
        <v>11</v>
      </c>
      <c r="U65" s="1" t="s">
        <v>95</v>
      </c>
      <c r="V65" s="1">
        <v>20150325</v>
      </c>
      <c r="W65" s="1" t="s">
        <v>115</v>
      </c>
      <c r="X65" s="1">
        <v>20150521</v>
      </c>
    </row>
    <row r="66" spans="1:24" ht="16.5" customHeight="1" x14ac:dyDescent="0.25">
      <c r="B66" s="1" t="s">
        <v>7</v>
      </c>
      <c r="C66" s="31" t="s">
        <v>100</v>
      </c>
      <c r="D66" s="31" t="s">
        <v>14</v>
      </c>
      <c r="E66" s="26">
        <v>41906</v>
      </c>
      <c r="F66" s="49">
        <v>0.43472222222222223</v>
      </c>
      <c r="G66">
        <v>10.5</v>
      </c>
      <c r="H66">
        <v>0.9</v>
      </c>
      <c r="I66">
        <v>37</v>
      </c>
      <c r="J66">
        <v>40.1</v>
      </c>
      <c r="K66">
        <v>2.052</v>
      </c>
      <c r="L66" s="5" t="s">
        <v>14</v>
      </c>
      <c r="M66">
        <v>0.45</v>
      </c>
      <c r="N66">
        <v>0.92300000000000004</v>
      </c>
      <c r="O66" s="5">
        <f t="shared" si="12"/>
        <v>112.01456310679615</v>
      </c>
      <c r="P66" s="6">
        <f t="shared" si="11"/>
        <v>14.251999999999999</v>
      </c>
      <c r="Q66" s="4"/>
      <c r="R66" s="2" t="s">
        <v>13</v>
      </c>
      <c r="S66" s="4" t="s">
        <v>89</v>
      </c>
      <c r="T66" s="3" t="s">
        <v>11</v>
      </c>
      <c r="U66" s="1" t="s">
        <v>95</v>
      </c>
      <c r="V66" s="1">
        <v>20150325</v>
      </c>
      <c r="W66" s="1" t="s">
        <v>115</v>
      </c>
      <c r="X66" s="1">
        <v>20150521</v>
      </c>
    </row>
    <row r="67" spans="1:24" ht="16.5" customHeight="1" x14ac:dyDescent="0.25">
      <c r="B67" s="1" t="s">
        <v>7</v>
      </c>
      <c r="C67" s="31" t="s">
        <v>100</v>
      </c>
      <c r="D67" s="31" t="s">
        <v>14</v>
      </c>
      <c r="E67" s="26">
        <v>41906</v>
      </c>
      <c r="F67" s="49">
        <v>0.43541666666666662</v>
      </c>
      <c r="G67">
        <v>10</v>
      </c>
      <c r="H67">
        <v>0.9</v>
      </c>
      <c r="I67">
        <v>45</v>
      </c>
      <c r="J67">
        <v>40.299999999999997</v>
      </c>
      <c r="K67">
        <v>2.48</v>
      </c>
      <c r="L67" s="5" t="s">
        <v>14</v>
      </c>
      <c r="M67">
        <v>0.45</v>
      </c>
      <c r="N67">
        <v>1.1160000000000001</v>
      </c>
      <c r="O67" s="5">
        <f t="shared" si="12"/>
        <v>135.43689320388353</v>
      </c>
      <c r="P67" s="6">
        <f t="shared" si="11"/>
        <v>14.251999999999999</v>
      </c>
      <c r="Q67" s="4"/>
      <c r="R67" s="2" t="s">
        <v>13</v>
      </c>
      <c r="S67" s="4" t="s">
        <v>89</v>
      </c>
      <c r="T67" s="3" t="s">
        <v>11</v>
      </c>
      <c r="U67" s="1" t="s">
        <v>95</v>
      </c>
      <c r="V67" s="1">
        <v>20150325</v>
      </c>
      <c r="W67" s="1" t="s">
        <v>115</v>
      </c>
      <c r="X67" s="1">
        <v>20150521</v>
      </c>
    </row>
    <row r="68" spans="1:24" ht="16.5" customHeight="1" x14ac:dyDescent="0.25">
      <c r="B68" s="1" t="s">
        <v>7</v>
      </c>
      <c r="C68" s="31" t="s">
        <v>100</v>
      </c>
      <c r="D68" s="31" t="s">
        <v>14</v>
      </c>
      <c r="E68" s="26">
        <v>41906</v>
      </c>
      <c r="F68" s="49">
        <v>0.43611111111111112</v>
      </c>
      <c r="G68">
        <v>9.5</v>
      </c>
      <c r="H68">
        <v>1</v>
      </c>
      <c r="I68">
        <v>48</v>
      </c>
      <c r="J68">
        <v>40.299999999999997</v>
      </c>
      <c r="K68">
        <v>2.6440000000000001</v>
      </c>
      <c r="L68" s="5" t="s">
        <v>14</v>
      </c>
      <c r="M68">
        <v>0.5</v>
      </c>
      <c r="N68">
        <v>1.3220000000000001</v>
      </c>
      <c r="O68" s="5">
        <f t="shared" si="12"/>
        <v>160.4368932038835</v>
      </c>
      <c r="P68" s="6">
        <f t="shared" si="11"/>
        <v>14.251999999999999</v>
      </c>
      <c r="Q68" s="4"/>
      <c r="R68" s="2" t="s">
        <v>13</v>
      </c>
      <c r="S68" s="4" t="s">
        <v>89</v>
      </c>
      <c r="T68" s="3" t="s">
        <v>11</v>
      </c>
      <c r="U68" s="1" t="s">
        <v>95</v>
      </c>
      <c r="V68" s="1">
        <v>20150325</v>
      </c>
      <c r="W68" s="1" t="s">
        <v>115</v>
      </c>
      <c r="X68" s="1">
        <v>20150521</v>
      </c>
    </row>
    <row r="69" spans="1:24" ht="16.5" customHeight="1" x14ac:dyDescent="0.25">
      <c r="B69" s="1" t="s">
        <v>7</v>
      </c>
      <c r="C69" s="31" t="s">
        <v>100</v>
      </c>
      <c r="D69" s="31" t="s">
        <v>14</v>
      </c>
      <c r="E69" s="26">
        <v>41906</v>
      </c>
      <c r="F69" s="49">
        <v>0.4368055555555555</v>
      </c>
      <c r="G69">
        <v>9</v>
      </c>
      <c r="H69">
        <v>0.9</v>
      </c>
      <c r="I69">
        <v>43</v>
      </c>
      <c r="J69">
        <v>40.200000000000003</v>
      </c>
      <c r="K69">
        <v>2.3759999999999999</v>
      </c>
      <c r="L69" s="5" t="s">
        <v>14</v>
      </c>
      <c r="M69">
        <v>0.45</v>
      </c>
      <c r="N69">
        <v>1.069</v>
      </c>
      <c r="O69" s="5">
        <f t="shared" si="12"/>
        <v>129.73300970873788</v>
      </c>
      <c r="P69" s="6">
        <f t="shared" si="11"/>
        <v>14.251999999999999</v>
      </c>
      <c r="Q69" s="4"/>
      <c r="R69" s="2" t="s">
        <v>13</v>
      </c>
      <c r="S69" s="4" t="s">
        <v>89</v>
      </c>
      <c r="T69" s="3" t="s">
        <v>11</v>
      </c>
      <c r="U69" s="1" t="s">
        <v>95</v>
      </c>
      <c r="V69" s="1">
        <v>20150325</v>
      </c>
      <c r="W69" s="1" t="s">
        <v>115</v>
      </c>
      <c r="X69" s="1">
        <v>20150521</v>
      </c>
    </row>
    <row r="70" spans="1:24" ht="16.5" customHeight="1" x14ac:dyDescent="0.25">
      <c r="B70" s="1" t="s">
        <v>7</v>
      </c>
      <c r="C70" s="31" t="s">
        <v>100</v>
      </c>
      <c r="D70" s="31" t="s">
        <v>14</v>
      </c>
      <c r="E70" s="26">
        <v>41906</v>
      </c>
      <c r="F70" s="49">
        <v>0.4375</v>
      </c>
      <c r="G70">
        <v>8.5</v>
      </c>
      <c r="H70">
        <v>0.8</v>
      </c>
      <c r="I70">
        <v>58</v>
      </c>
      <c r="J70">
        <v>40.1</v>
      </c>
      <c r="K70">
        <v>3.2069999999999999</v>
      </c>
      <c r="L70" s="5" t="s">
        <v>14</v>
      </c>
      <c r="M70">
        <v>0.4</v>
      </c>
      <c r="N70">
        <v>1.2829999999999999</v>
      </c>
      <c r="O70" s="5">
        <f t="shared" si="12"/>
        <v>155.70388349514565</v>
      </c>
      <c r="P70" s="6">
        <f t="shared" si="11"/>
        <v>14.251999999999999</v>
      </c>
      <c r="Q70" s="4"/>
      <c r="R70" s="2" t="s">
        <v>13</v>
      </c>
      <c r="S70" s="4" t="s">
        <v>89</v>
      </c>
      <c r="T70" s="3" t="s">
        <v>11</v>
      </c>
      <c r="U70" s="1" t="s">
        <v>95</v>
      </c>
      <c r="V70" s="1">
        <v>20150325</v>
      </c>
      <c r="W70" s="1" t="s">
        <v>115</v>
      </c>
      <c r="X70" s="1">
        <v>20150521</v>
      </c>
    </row>
    <row r="71" spans="1:24" ht="16.5" customHeight="1" x14ac:dyDescent="0.25">
      <c r="B71" s="1" t="s">
        <v>7</v>
      </c>
      <c r="C71" s="31" t="s">
        <v>100</v>
      </c>
      <c r="D71" s="31" t="s">
        <v>14</v>
      </c>
      <c r="E71" s="26">
        <v>41906</v>
      </c>
      <c r="F71" s="49">
        <v>0.43888888888888888</v>
      </c>
      <c r="G71">
        <v>8</v>
      </c>
      <c r="H71">
        <v>0.6</v>
      </c>
      <c r="I71">
        <v>47</v>
      </c>
      <c r="J71">
        <v>40.700000000000003</v>
      </c>
      <c r="K71">
        <v>2.5640000000000001</v>
      </c>
      <c r="L71" s="5" t="s">
        <v>14</v>
      </c>
      <c r="M71">
        <v>0.3</v>
      </c>
      <c r="N71">
        <v>0.76900000000000002</v>
      </c>
      <c r="O71" s="5">
        <f>N71/$P$71*100</f>
        <v>5.3957339320797084</v>
      </c>
      <c r="P71" s="6">
        <f t="shared" si="11"/>
        <v>14.251999999999999</v>
      </c>
      <c r="Q71" s="4"/>
      <c r="R71" s="2" t="s">
        <v>13</v>
      </c>
      <c r="S71" s="4" t="s">
        <v>89</v>
      </c>
      <c r="T71" s="3" t="s">
        <v>11</v>
      </c>
      <c r="U71" s="1" t="s">
        <v>95</v>
      </c>
      <c r="V71" s="1">
        <v>20150325</v>
      </c>
      <c r="W71" s="1" t="s">
        <v>115</v>
      </c>
      <c r="X71" s="1">
        <v>20150521</v>
      </c>
    </row>
    <row r="72" spans="1:24" ht="16.5" customHeight="1" x14ac:dyDescent="0.25">
      <c r="B72" s="1" t="s">
        <v>7</v>
      </c>
      <c r="C72" s="31" t="s">
        <v>100</v>
      </c>
      <c r="D72" s="31" t="s">
        <v>14</v>
      </c>
      <c r="E72" s="26">
        <v>41906</v>
      </c>
      <c r="F72" s="49">
        <v>0.43958333333333338</v>
      </c>
      <c r="G72">
        <v>7.5</v>
      </c>
      <c r="H72">
        <v>0.6</v>
      </c>
      <c r="I72">
        <v>36</v>
      </c>
      <c r="J72">
        <v>40.200000000000003</v>
      </c>
      <c r="K72">
        <v>1.992</v>
      </c>
      <c r="L72" s="5" t="s">
        <v>14</v>
      </c>
      <c r="M72">
        <v>0.3</v>
      </c>
      <c r="N72">
        <v>0.59799999999999998</v>
      </c>
      <c r="O72" s="5">
        <f t="shared" ref="O72:O78" si="13">N72/$P$71*100</f>
        <v>4.1959023294976143</v>
      </c>
      <c r="P72" s="6">
        <f t="shared" si="11"/>
        <v>14.251999999999999</v>
      </c>
      <c r="R72" s="2" t="s">
        <v>13</v>
      </c>
      <c r="S72" s="4" t="s">
        <v>89</v>
      </c>
      <c r="T72" s="3" t="s">
        <v>11</v>
      </c>
      <c r="U72" s="1" t="s">
        <v>95</v>
      </c>
      <c r="V72" s="1">
        <v>20150325</v>
      </c>
      <c r="W72" s="1" t="s">
        <v>115</v>
      </c>
      <c r="X72" s="1">
        <v>20150521</v>
      </c>
    </row>
    <row r="73" spans="1:24" ht="16.5" customHeight="1" x14ac:dyDescent="0.25">
      <c r="B73" s="1" t="s">
        <v>7</v>
      </c>
      <c r="C73" s="31" t="s">
        <v>100</v>
      </c>
      <c r="D73" s="31" t="s">
        <v>14</v>
      </c>
      <c r="E73" s="26">
        <v>41906</v>
      </c>
      <c r="F73" s="49">
        <v>0.44097222222222227</v>
      </c>
      <c r="G73">
        <v>7</v>
      </c>
      <c r="H73">
        <v>0.6</v>
      </c>
      <c r="I73">
        <v>35</v>
      </c>
      <c r="J73">
        <v>40.799999999999997</v>
      </c>
      <c r="K73">
        <v>1.909</v>
      </c>
      <c r="L73" s="5" t="s">
        <v>14</v>
      </c>
      <c r="M73">
        <v>0.3</v>
      </c>
      <c r="N73">
        <v>0.57299999999999995</v>
      </c>
      <c r="O73" s="5">
        <f t="shared" si="13"/>
        <v>4.0204883525119275</v>
      </c>
      <c r="P73" s="6">
        <f t="shared" si="11"/>
        <v>14.251999999999999</v>
      </c>
      <c r="R73" s="2" t="s">
        <v>13</v>
      </c>
      <c r="S73" s="4" t="s">
        <v>89</v>
      </c>
      <c r="T73" s="3" t="s">
        <v>11</v>
      </c>
      <c r="U73" s="1" t="s">
        <v>95</v>
      </c>
      <c r="V73" s="1">
        <v>20150325</v>
      </c>
      <c r="W73" s="1" t="s">
        <v>115</v>
      </c>
      <c r="X73" s="1">
        <v>20150521</v>
      </c>
    </row>
    <row r="74" spans="1:24" ht="16.5" customHeight="1" x14ac:dyDescent="0.25">
      <c r="B74" s="1" t="s">
        <v>7</v>
      </c>
      <c r="C74" s="31" t="s">
        <v>100</v>
      </c>
      <c r="D74" s="31" t="s">
        <v>14</v>
      </c>
      <c r="E74" s="26">
        <v>41906</v>
      </c>
      <c r="F74" s="49">
        <v>0.44166666666666665</v>
      </c>
      <c r="G74">
        <v>6.5</v>
      </c>
      <c r="H74">
        <v>0.6</v>
      </c>
      <c r="I74">
        <v>31</v>
      </c>
      <c r="J74">
        <v>41.1</v>
      </c>
      <c r="K74">
        <v>1.681</v>
      </c>
      <c r="L74" s="5" t="s">
        <v>14</v>
      </c>
      <c r="M74">
        <v>0.3</v>
      </c>
      <c r="N74">
        <v>0.504</v>
      </c>
      <c r="O74" s="5">
        <f t="shared" si="13"/>
        <v>3.5363457760314345</v>
      </c>
      <c r="P74" s="6">
        <f t="shared" si="11"/>
        <v>14.251999999999999</v>
      </c>
      <c r="R74" s="2" t="s">
        <v>13</v>
      </c>
      <c r="S74" s="4" t="s">
        <v>89</v>
      </c>
      <c r="T74" s="3" t="s">
        <v>11</v>
      </c>
      <c r="U74" s="1" t="s">
        <v>95</v>
      </c>
      <c r="V74" s="1">
        <v>20150325</v>
      </c>
      <c r="W74" s="1" t="s">
        <v>115</v>
      </c>
      <c r="X74" s="1">
        <v>20150521</v>
      </c>
    </row>
    <row r="75" spans="1:24" ht="16.5" customHeight="1" x14ac:dyDescent="0.25">
      <c r="B75" s="1" t="s">
        <v>7</v>
      </c>
      <c r="C75" s="31" t="s">
        <v>100</v>
      </c>
      <c r="D75" s="31" t="s">
        <v>14</v>
      </c>
      <c r="E75" s="26">
        <v>41906</v>
      </c>
      <c r="F75" s="49">
        <v>0.44236111111111115</v>
      </c>
      <c r="G75">
        <v>6</v>
      </c>
      <c r="H75">
        <v>0.3</v>
      </c>
      <c r="I75">
        <v>18</v>
      </c>
      <c r="J75">
        <v>40.1</v>
      </c>
      <c r="K75">
        <v>1.0069999999999999</v>
      </c>
      <c r="L75" s="5" t="s">
        <v>14</v>
      </c>
      <c r="M75">
        <v>0.15</v>
      </c>
      <c r="N75">
        <v>0.151</v>
      </c>
      <c r="O75" s="5">
        <f t="shared" si="13"/>
        <v>1.0595004209935448</v>
      </c>
      <c r="P75" s="6">
        <f t="shared" si="11"/>
        <v>14.251999999999999</v>
      </c>
      <c r="Q75" s="4"/>
      <c r="R75" s="2" t="s">
        <v>13</v>
      </c>
      <c r="S75" s="4" t="s">
        <v>89</v>
      </c>
      <c r="T75" s="3" t="s">
        <v>11</v>
      </c>
      <c r="U75" s="1" t="s">
        <v>95</v>
      </c>
      <c r="V75" s="1">
        <v>20150325</v>
      </c>
      <c r="W75" s="1" t="s">
        <v>115</v>
      </c>
      <c r="X75" s="1">
        <v>20150521</v>
      </c>
    </row>
    <row r="76" spans="1:24" s="28" customFormat="1" ht="16.5" customHeight="1" x14ac:dyDescent="0.25">
      <c r="A76" s="1"/>
      <c r="B76" s="1" t="s">
        <v>7</v>
      </c>
      <c r="C76" s="31" t="s">
        <v>100</v>
      </c>
      <c r="D76" s="31" t="s">
        <v>14</v>
      </c>
      <c r="E76" s="26">
        <v>41906</v>
      </c>
      <c r="F76" s="49">
        <v>0.44305555555555554</v>
      </c>
      <c r="G76">
        <v>5.5</v>
      </c>
      <c r="H76">
        <v>0.2</v>
      </c>
      <c r="I76">
        <v>13</v>
      </c>
      <c r="J76">
        <v>43</v>
      </c>
      <c r="K76">
        <v>0.68400000000000005</v>
      </c>
      <c r="L76" s="5" t="s">
        <v>14</v>
      </c>
      <c r="M76">
        <v>0.1</v>
      </c>
      <c r="N76">
        <v>6.8000000000000005E-2</v>
      </c>
      <c r="O76" s="5">
        <f t="shared" si="13"/>
        <v>0.47712601740106653</v>
      </c>
      <c r="P76" s="6">
        <f t="shared" si="11"/>
        <v>14.251999999999999</v>
      </c>
      <c r="Q76" s="4"/>
      <c r="R76" s="2" t="s">
        <v>13</v>
      </c>
      <c r="S76" s="4" t="s">
        <v>89</v>
      </c>
      <c r="T76" s="3" t="s">
        <v>11</v>
      </c>
      <c r="U76" s="1" t="s">
        <v>95</v>
      </c>
      <c r="V76" s="1">
        <v>20150325</v>
      </c>
      <c r="W76" s="1" t="s">
        <v>115</v>
      </c>
      <c r="X76" s="1">
        <v>20150521</v>
      </c>
    </row>
    <row r="77" spans="1:24" s="28" customFormat="1" ht="16.5" customHeight="1" x14ac:dyDescent="0.25">
      <c r="A77" s="1"/>
      <c r="B77" s="1" t="s">
        <v>7</v>
      </c>
      <c r="C77" s="31" t="s">
        <v>100</v>
      </c>
      <c r="D77" s="31" t="s">
        <v>14</v>
      </c>
      <c r="E77" s="26">
        <v>41906</v>
      </c>
      <c r="F77" s="49">
        <v>0.44444444444444442</v>
      </c>
      <c r="G77">
        <v>5</v>
      </c>
      <c r="H77">
        <v>0.2</v>
      </c>
      <c r="I77">
        <v>11</v>
      </c>
      <c r="J77">
        <v>42.1</v>
      </c>
      <c r="K77">
        <v>0.59399999999999997</v>
      </c>
      <c r="L77" s="5" t="s">
        <v>14</v>
      </c>
      <c r="M77">
        <v>0.15</v>
      </c>
      <c r="N77">
        <v>8.8999999999999996E-2</v>
      </c>
      <c r="O77" s="5">
        <f t="shared" si="13"/>
        <v>0.62447375806904304</v>
      </c>
      <c r="P77" s="6">
        <f t="shared" si="11"/>
        <v>14.251999999999999</v>
      </c>
      <c r="Q77" s="4"/>
      <c r="R77" s="2" t="s">
        <v>13</v>
      </c>
      <c r="S77" s="4" t="s">
        <v>89</v>
      </c>
      <c r="T77" s="3" t="s">
        <v>11</v>
      </c>
      <c r="U77" s="1" t="s">
        <v>95</v>
      </c>
      <c r="V77" s="1">
        <v>20150325</v>
      </c>
      <c r="W77" s="1" t="s">
        <v>115</v>
      </c>
      <c r="X77" s="1">
        <v>20150521</v>
      </c>
    </row>
    <row r="78" spans="1:24" ht="16.5" customHeight="1" x14ac:dyDescent="0.25">
      <c r="B78" s="1" t="s">
        <v>7</v>
      </c>
      <c r="C78" s="31" t="s">
        <v>100</v>
      </c>
      <c r="D78" s="31" t="s">
        <v>14</v>
      </c>
      <c r="E78" s="26">
        <v>41906</v>
      </c>
      <c r="F78" s="49">
        <v>0.4458333333333333</v>
      </c>
      <c r="G78">
        <v>4</v>
      </c>
      <c r="H78">
        <v>0</v>
      </c>
      <c r="I78">
        <v>0</v>
      </c>
      <c r="J78">
        <v>40</v>
      </c>
      <c r="K78">
        <v>0</v>
      </c>
      <c r="L78" s="5" t="s">
        <v>14</v>
      </c>
      <c r="M78">
        <v>0</v>
      </c>
      <c r="N78">
        <v>0</v>
      </c>
      <c r="O78" s="5">
        <f t="shared" si="13"/>
        <v>0</v>
      </c>
      <c r="P78" s="6">
        <f t="shared" si="11"/>
        <v>14.251999999999999</v>
      </c>
      <c r="Q78" s="4"/>
      <c r="R78" s="2" t="s">
        <v>13</v>
      </c>
      <c r="S78" s="4" t="s">
        <v>89</v>
      </c>
      <c r="T78" s="3" t="s">
        <v>11</v>
      </c>
      <c r="U78" s="1" t="s">
        <v>95</v>
      </c>
      <c r="V78" s="1">
        <v>20150325</v>
      </c>
      <c r="W78" s="1" t="s">
        <v>115</v>
      </c>
      <c r="X78" s="1">
        <v>20150521</v>
      </c>
    </row>
    <row r="79" spans="1:24" x14ac:dyDescent="0.2">
      <c r="A79" s="15"/>
      <c r="B79" s="15"/>
      <c r="C79" s="39"/>
      <c r="D79" s="39"/>
      <c r="E79" s="27"/>
      <c r="F79" s="23"/>
      <c r="G79" s="15"/>
      <c r="H79" s="15"/>
      <c r="I79" s="15"/>
      <c r="J79" s="15"/>
      <c r="K79" s="15"/>
      <c r="L79" s="15"/>
      <c r="M79" s="15"/>
      <c r="N79" s="15"/>
      <c r="O79" s="15"/>
      <c r="P79" s="15"/>
      <c r="Q79" s="15"/>
      <c r="R79" s="15"/>
      <c r="S79" s="15"/>
      <c r="T79" s="19"/>
      <c r="U79" s="15"/>
      <c r="V79" s="15"/>
      <c r="W79" s="15"/>
      <c r="X79" s="15"/>
    </row>
    <row r="80" spans="1:24" ht="16.5" customHeight="1" x14ac:dyDescent="0.25">
      <c r="B80" s="1" t="s">
        <v>7</v>
      </c>
      <c r="C80" s="50" t="s">
        <v>101</v>
      </c>
      <c r="D80" s="31" t="s">
        <v>14</v>
      </c>
      <c r="E80" s="26">
        <v>41906</v>
      </c>
      <c r="F80" s="49">
        <v>0.45833333333333331</v>
      </c>
      <c r="G80">
        <v>12</v>
      </c>
      <c r="H80">
        <v>0</v>
      </c>
      <c r="I80">
        <v>0</v>
      </c>
      <c r="J80">
        <v>0</v>
      </c>
      <c r="K80">
        <v>0</v>
      </c>
      <c r="L80" s="5" t="s">
        <v>14</v>
      </c>
      <c r="M80">
        <v>0</v>
      </c>
      <c r="N80">
        <v>0</v>
      </c>
      <c r="O80" s="5">
        <f t="shared" ref="O80:O82" si="14">N80/$P$30*100</f>
        <v>0</v>
      </c>
      <c r="P80" s="6">
        <f>SUM($N$80:$N$103)</f>
        <v>10.292000000000002</v>
      </c>
      <c r="Q80" s="1" t="s">
        <v>84</v>
      </c>
      <c r="R80" s="2" t="s">
        <v>13</v>
      </c>
      <c r="S80" s="4" t="s">
        <v>90</v>
      </c>
      <c r="T80" s="3" t="s">
        <v>11</v>
      </c>
      <c r="U80" s="1" t="s">
        <v>95</v>
      </c>
      <c r="V80" s="1">
        <v>20150325</v>
      </c>
      <c r="W80" s="1" t="s">
        <v>115</v>
      </c>
      <c r="X80" s="1">
        <v>20150521</v>
      </c>
    </row>
    <row r="81" spans="1:24" ht="16.5" customHeight="1" x14ac:dyDescent="0.25">
      <c r="B81" s="1" t="s">
        <v>7</v>
      </c>
      <c r="C81" s="50" t="s">
        <v>101</v>
      </c>
      <c r="D81" s="31" t="s">
        <v>14</v>
      </c>
      <c r="E81" s="26">
        <v>41906</v>
      </c>
      <c r="F81" s="49">
        <v>0</v>
      </c>
      <c r="G81">
        <v>15</v>
      </c>
      <c r="H81">
        <v>0.2</v>
      </c>
      <c r="I81">
        <v>0</v>
      </c>
      <c r="J81">
        <v>0</v>
      </c>
      <c r="K81">
        <v>0</v>
      </c>
      <c r="L81" s="5" t="s">
        <v>14</v>
      </c>
      <c r="M81">
        <v>0.6</v>
      </c>
      <c r="N81">
        <v>0</v>
      </c>
      <c r="O81" s="5">
        <f t="shared" si="14"/>
        <v>0</v>
      </c>
      <c r="P81" s="6">
        <f t="shared" ref="P81:P103" si="15">SUM($N$80:$N$103)</f>
        <v>10.292000000000002</v>
      </c>
      <c r="R81" s="2" t="s">
        <v>13</v>
      </c>
      <c r="S81" s="4" t="s">
        <v>90</v>
      </c>
      <c r="T81" s="3" t="s">
        <v>11</v>
      </c>
      <c r="U81" s="1" t="s">
        <v>95</v>
      </c>
      <c r="V81" s="1">
        <v>20150325</v>
      </c>
      <c r="W81" s="1" t="s">
        <v>115</v>
      </c>
      <c r="X81" s="1">
        <v>20150521</v>
      </c>
    </row>
    <row r="82" spans="1:24" ht="16.5" customHeight="1" x14ac:dyDescent="0.25">
      <c r="B82" s="1" t="s">
        <v>7</v>
      </c>
      <c r="C82" s="50" t="s">
        <v>101</v>
      </c>
      <c r="D82" s="31" t="s">
        <v>14</v>
      </c>
      <c r="E82" s="26">
        <v>41906</v>
      </c>
      <c r="F82" s="49">
        <v>0.45902777777777781</v>
      </c>
      <c r="G82">
        <v>18</v>
      </c>
      <c r="H82">
        <v>0.9</v>
      </c>
      <c r="I82">
        <v>0</v>
      </c>
      <c r="J82">
        <v>40</v>
      </c>
      <c r="K82">
        <v>0</v>
      </c>
      <c r="L82" s="5" t="s">
        <v>14</v>
      </c>
      <c r="M82">
        <v>2.7</v>
      </c>
      <c r="N82">
        <v>0</v>
      </c>
      <c r="O82" s="5">
        <f t="shared" si="14"/>
        <v>0</v>
      </c>
      <c r="P82" s="6">
        <f t="shared" si="15"/>
        <v>10.292000000000002</v>
      </c>
      <c r="Q82" s="4"/>
      <c r="R82" s="2" t="s">
        <v>13</v>
      </c>
      <c r="S82" s="4" t="s">
        <v>90</v>
      </c>
      <c r="T82" s="3" t="s">
        <v>11</v>
      </c>
      <c r="U82" s="1" t="s">
        <v>95</v>
      </c>
      <c r="V82" s="1">
        <v>20150325</v>
      </c>
      <c r="W82" s="1" t="s">
        <v>115</v>
      </c>
      <c r="X82" s="1">
        <v>20150521</v>
      </c>
    </row>
    <row r="83" spans="1:24" ht="16.5" customHeight="1" x14ac:dyDescent="0.25">
      <c r="B83" s="1" t="s">
        <v>7</v>
      </c>
      <c r="C83" s="50" t="s">
        <v>101</v>
      </c>
      <c r="D83" s="31" t="s">
        <v>14</v>
      </c>
      <c r="E83" s="26">
        <v>41906</v>
      </c>
      <c r="F83" s="49">
        <v>0.4604166666666667</v>
      </c>
      <c r="G83">
        <v>21</v>
      </c>
      <c r="H83">
        <v>0.9</v>
      </c>
      <c r="I83">
        <v>3</v>
      </c>
      <c r="J83">
        <v>57.3</v>
      </c>
      <c r="K83">
        <v>0.13300000000000001</v>
      </c>
      <c r="L83" s="5" t="s">
        <v>14</v>
      </c>
      <c r="M83">
        <v>2.7</v>
      </c>
      <c r="N83">
        <v>0.35899999999999999</v>
      </c>
      <c r="O83" s="5">
        <f>N83/$P$30*100</f>
        <v>43.567961165048544</v>
      </c>
      <c r="P83" s="6">
        <f t="shared" si="15"/>
        <v>10.292000000000002</v>
      </c>
      <c r="Q83" s="4"/>
      <c r="R83" s="2" t="s">
        <v>13</v>
      </c>
      <c r="S83" s="4" t="s">
        <v>90</v>
      </c>
      <c r="T83" s="3" t="s">
        <v>11</v>
      </c>
      <c r="U83" s="1" t="s">
        <v>95</v>
      </c>
      <c r="V83" s="1">
        <v>20150325</v>
      </c>
      <c r="W83" s="1" t="s">
        <v>115</v>
      </c>
      <c r="X83" s="1">
        <v>20150521</v>
      </c>
    </row>
    <row r="84" spans="1:24" ht="16.5" customHeight="1" x14ac:dyDescent="0.25">
      <c r="B84" s="1" t="s">
        <v>7</v>
      </c>
      <c r="C84" s="50" t="s">
        <v>101</v>
      </c>
      <c r="D84" s="31" t="s">
        <v>14</v>
      </c>
      <c r="E84" s="26">
        <v>41906</v>
      </c>
      <c r="F84" s="49">
        <v>0.46111111111111108</v>
      </c>
      <c r="G84">
        <v>24</v>
      </c>
      <c r="H84">
        <v>1</v>
      </c>
      <c r="I84">
        <v>4</v>
      </c>
      <c r="J84">
        <v>53.5</v>
      </c>
      <c r="K84">
        <v>0.182</v>
      </c>
      <c r="L84" s="5" t="s">
        <v>14</v>
      </c>
      <c r="M84">
        <v>3</v>
      </c>
      <c r="N84">
        <v>0.54600000000000004</v>
      </c>
      <c r="O84" s="5">
        <f t="shared" ref="O84:O99" si="16">N84/$P$30*100</f>
        <v>66.262135922330103</v>
      </c>
      <c r="P84" s="6">
        <f t="shared" si="15"/>
        <v>10.292000000000002</v>
      </c>
      <c r="Q84" s="4"/>
      <c r="R84" s="2" t="s">
        <v>13</v>
      </c>
      <c r="S84" s="4" t="s">
        <v>90</v>
      </c>
      <c r="T84" s="3" t="s">
        <v>11</v>
      </c>
      <c r="U84" s="1" t="s">
        <v>95</v>
      </c>
      <c r="V84" s="1">
        <v>20150325</v>
      </c>
      <c r="W84" s="1" t="s">
        <v>115</v>
      </c>
      <c r="X84" s="1">
        <v>20150521</v>
      </c>
    </row>
    <row r="85" spans="1:24" ht="16.5" customHeight="1" x14ac:dyDescent="0.25">
      <c r="B85" s="1" t="s">
        <v>7</v>
      </c>
      <c r="C85" s="50" t="s">
        <v>101</v>
      </c>
      <c r="D85" s="31" t="s">
        <v>14</v>
      </c>
      <c r="E85" s="26">
        <v>41906</v>
      </c>
      <c r="F85" s="49">
        <v>0.46249999999999997</v>
      </c>
      <c r="G85">
        <v>27</v>
      </c>
      <c r="H85">
        <v>0.7</v>
      </c>
      <c r="I85">
        <v>0</v>
      </c>
      <c r="J85">
        <v>40</v>
      </c>
      <c r="K85">
        <v>0</v>
      </c>
      <c r="L85" s="5" t="s">
        <v>14</v>
      </c>
      <c r="M85">
        <v>2.1</v>
      </c>
      <c r="N85">
        <v>0</v>
      </c>
      <c r="O85" s="5">
        <f t="shared" si="16"/>
        <v>0</v>
      </c>
      <c r="P85" s="6">
        <f t="shared" si="15"/>
        <v>10.292000000000002</v>
      </c>
      <c r="Q85" s="4"/>
      <c r="R85" s="2" t="s">
        <v>13</v>
      </c>
      <c r="S85" s="4" t="s">
        <v>90</v>
      </c>
      <c r="T85" s="3" t="s">
        <v>11</v>
      </c>
      <c r="U85" s="1" t="s">
        <v>95</v>
      </c>
      <c r="V85" s="1">
        <v>20150325</v>
      </c>
      <c r="W85" s="1" t="s">
        <v>115</v>
      </c>
      <c r="X85" s="1">
        <v>20150521</v>
      </c>
    </row>
    <row r="86" spans="1:24" ht="16.5" customHeight="1" x14ac:dyDescent="0.25">
      <c r="B86" s="1" t="s">
        <v>7</v>
      </c>
      <c r="C86" s="50" t="s">
        <v>101</v>
      </c>
      <c r="D86" s="31" t="s">
        <v>14</v>
      </c>
      <c r="E86" s="26">
        <v>41906</v>
      </c>
      <c r="F86" s="49">
        <v>0.46319444444444446</v>
      </c>
      <c r="G86">
        <v>30</v>
      </c>
      <c r="H86">
        <v>1.4</v>
      </c>
      <c r="I86">
        <v>4</v>
      </c>
      <c r="J86">
        <v>43.4</v>
      </c>
      <c r="K86">
        <v>0.221</v>
      </c>
      <c r="L86" s="5" t="s">
        <v>14</v>
      </c>
      <c r="M86">
        <v>4.2</v>
      </c>
      <c r="N86">
        <v>0.92800000000000005</v>
      </c>
      <c r="O86" s="5">
        <f t="shared" si="16"/>
        <v>112.62135922330098</v>
      </c>
      <c r="P86" s="6">
        <f t="shared" si="15"/>
        <v>10.292000000000002</v>
      </c>
      <c r="Q86" s="4"/>
      <c r="R86" s="2" t="s">
        <v>13</v>
      </c>
      <c r="S86" s="4" t="s">
        <v>90</v>
      </c>
      <c r="T86" s="3" t="s">
        <v>11</v>
      </c>
      <c r="U86" s="1" t="s">
        <v>95</v>
      </c>
      <c r="V86" s="1">
        <v>20150325</v>
      </c>
      <c r="W86" s="1" t="s">
        <v>115</v>
      </c>
      <c r="X86" s="1">
        <v>20150521</v>
      </c>
    </row>
    <row r="87" spans="1:24" ht="16.5" customHeight="1" x14ac:dyDescent="0.25">
      <c r="B87" s="1" t="s">
        <v>7</v>
      </c>
      <c r="C87" s="50" t="s">
        <v>101</v>
      </c>
      <c r="D87" s="31" t="s">
        <v>14</v>
      </c>
      <c r="E87" s="26">
        <v>41906</v>
      </c>
      <c r="F87" s="49">
        <v>0.46458333333333335</v>
      </c>
      <c r="G87">
        <v>33</v>
      </c>
      <c r="H87">
        <v>1.1000000000000001</v>
      </c>
      <c r="I87">
        <v>6</v>
      </c>
      <c r="J87">
        <v>41.5</v>
      </c>
      <c r="K87">
        <v>0.33600000000000002</v>
      </c>
      <c r="L87" s="5" t="s">
        <v>14</v>
      </c>
      <c r="M87">
        <v>3.3</v>
      </c>
      <c r="N87">
        <v>1.109</v>
      </c>
      <c r="O87" s="5">
        <f t="shared" si="16"/>
        <v>134.58737864077671</v>
      </c>
      <c r="P87" s="6">
        <f t="shared" si="15"/>
        <v>10.292000000000002</v>
      </c>
      <c r="Q87" s="4"/>
      <c r="R87" s="2" t="s">
        <v>13</v>
      </c>
      <c r="S87" s="4" t="s">
        <v>90</v>
      </c>
      <c r="T87" s="3" t="s">
        <v>11</v>
      </c>
      <c r="U87" s="1" t="s">
        <v>95</v>
      </c>
      <c r="V87" s="1">
        <v>20150325</v>
      </c>
      <c r="W87" s="1" t="s">
        <v>115</v>
      </c>
      <c r="X87" s="1">
        <v>20150521</v>
      </c>
    </row>
    <row r="88" spans="1:24" ht="16.5" customHeight="1" x14ac:dyDescent="0.25">
      <c r="B88" s="1" t="s">
        <v>7</v>
      </c>
      <c r="C88" s="50" t="s">
        <v>101</v>
      </c>
      <c r="D88" s="31" t="s">
        <v>14</v>
      </c>
      <c r="E88" s="26">
        <v>41906</v>
      </c>
      <c r="F88" s="49">
        <v>0.46597222222222223</v>
      </c>
      <c r="G88">
        <v>36</v>
      </c>
      <c r="H88">
        <v>1</v>
      </c>
      <c r="I88">
        <v>5</v>
      </c>
      <c r="J88">
        <v>48.2</v>
      </c>
      <c r="K88">
        <v>0.246</v>
      </c>
      <c r="L88" s="5" t="s">
        <v>14</v>
      </c>
      <c r="M88">
        <v>3</v>
      </c>
      <c r="N88">
        <v>0.73799999999999999</v>
      </c>
      <c r="O88" s="5">
        <f t="shared" si="16"/>
        <v>89.563106796116514</v>
      </c>
      <c r="P88" s="6">
        <f t="shared" si="15"/>
        <v>10.292000000000002</v>
      </c>
      <c r="Q88" s="4"/>
      <c r="R88" s="2" t="s">
        <v>13</v>
      </c>
      <c r="S88" s="4" t="s">
        <v>90</v>
      </c>
      <c r="T88" s="3" t="s">
        <v>11</v>
      </c>
      <c r="U88" s="1" t="s">
        <v>95</v>
      </c>
      <c r="V88" s="1">
        <v>20150325</v>
      </c>
      <c r="W88" s="1" t="s">
        <v>115</v>
      </c>
      <c r="X88" s="1">
        <v>20150521</v>
      </c>
    </row>
    <row r="89" spans="1:24" ht="16.5" customHeight="1" x14ac:dyDescent="0.25">
      <c r="B89" s="1" t="s">
        <v>7</v>
      </c>
      <c r="C89" s="50" t="s">
        <v>101</v>
      </c>
      <c r="D89" s="31" t="s">
        <v>14</v>
      </c>
      <c r="E89" s="26">
        <v>41906</v>
      </c>
      <c r="F89" s="49">
        <v>0.46666666666666662</v>
      </c>
      <c r="G89">
        <v>39</v>
      </c>
      <c r="H89">
        <v>1.3</v>
      </c>
      <c r="I89">
        <v>2</v>
      </c>
      <c r="J89">
        <v>44.8</v>
      </c>
      <c r="K89">
        <v>0.11600000000000001</v>
      </c>
      <c r="L89" s="5" t="s">
        <v>14</v>
      </c>
      <c r="M89">
        <v>3.9</v>
      </c>
      <c r="N89">
        <v>0.45200000000000001</v>
      </c>
      <c r="O89" s="5">
        <f t="shared" si="16"/>
        <v>54.854368932038845</v>
      </c>
      <c r="P89" s="6">
        <f t="shared" si="15"/>
        <v>10.292000000000002</v>
      </c>
      <c r="R89" s="2" t="s">
        <v>13</v>
      </c>
      <c r="S89" s="4" t="s">
        <v>90</v>
      </c>
      <c r="T89" s="3" t="s">
        <v>11</v>
      </c>
      <c r="U89" s="1" t="s">
        <v>95</v>
      </c>
      <c r="V89" s="1">
        <v>20150325</v>
      </c>
      <c r="W89" s="1" t="s">
        <v>115</v>
      </c>
      <c r="X89" s="1">
        <v>20150521</v>
      </c>
    </row>
    <row r="90" spans="1:24" ht="16.5" customHeight="1" x14ac:dyDescent="0.25">
      <c r="B90" s="1" t="s">
        <v>7</v>
      </c>
      <c r="C90" s="50" t="s">
        <v>101</v>
      </c>
      <c r="D90" s="31" t="s">
        <v>14</v>
      </c>
      <c r="E90" s="26">
        <v>41906</v>
      </c>
      <c r="F90" s="49">
        <v>0.4680555555555555</v>
      </c>
      <c r="G90">
        <v>42</v>
      </c>
      <c r="H90">
        <v>1</v>
      </c>
      <c r="I90">
        <v>2</v>
      </c>
      <c r="J90">
        <v>41.5</v>
      </c>
      <c r="K90">
        <v>0.124</v>
      </c>
      <c r="L90" s="5" t="s">
        <v>14</v>
      </c>
      <c r="M90">
        <v>3</v>
      </c>
      <c r="N90">
        <v>0.372</v>
      </c>
      <c r="O90" s="5">
        <f t="shared" si="16"/>
        <v>45.145631067961169</v>
      </c>
      <c r="P90" s="6">
        <f t="shared" si="15"/>
        <v>10.292000000000002</v>
      </c>
      <c r="Q90" s="4"/>
      <c r="R90" s="2" t="s">
        <v>13</v>
      </c>
      <c r="S90" s="4" t="s">
        <v>90</v>
      </c>
      <c r="T90" s="3" t="s">
        <v>11</v>
      </c>
      <c r="U90" s="1" t="s">
        <v>95</v>
      </c>
      <c r="V90" s="1">
        <v>20150325</v>
      </c>
      <c r="W90" s="1" t="s">
        <v>115</v>
      </c>
      <c r="X90" s="1">
        <v>20150521</v>
      </c>
    </row>
    <row r="91" spans="1:24" s="28" customFormat="1" ht="16.5" customHeight="1" x14ac:dyDescent="0.25">
      <c r="A91" s="1"/>
      <c r="B91" s="1" t="s">
        <v>7</v>
      </c>
      <c r="C91" s="50" t="s">
        <v>101</v>
      </c>
      <c r="D91" s="31" t="s">
        <v>14</v>
      </c>
      <c r="E91" s="26">
        <v>41906</v>
      </c>
      <c r="F91" s="49">
        <v>0.46875</v>
      </c>
      <c r="G91">
        <v>45</v>
      </c>
      <c r="H91">
        <v>0.8</v>
      </c>
      <c r="I91">
        <v>5</v>
      </c>
      <c r="J91">
        <v>45.2</v>
      </c>
      <c r="K91">
        <v>0.26200000000000001</v>
      </c>
      <c r="L91" s="5" t="s">
        <v>14</v>
      </c>
      <c r="M91">
        <v>2.4</v>
      </c>
      <c r="N91">
        <v>0.629</v>
      </c>
      <c r="O91" s="5">
        <f t="shared" si="16"/>
        <v>76.334951456310691</v>
      </c>
      <c r="P91" s="6">
        <f t="shared" si="15"/>
        <v>10.292000000000002</v>
      </c>
      <c r="Q91" s="4"/>
      <c r="R91" s="2" t="s">
        <v>13</v>
      </c>
      <c r="S91" s="4" t="s">
        <v>90</v>
      </c>
      <c r="T91" s="3" t="s">
        <v>11</v>
      </c>
      <c r="U91" s="1" t="s">
        <v>95</v>
      </c>
      <c r="V91" s="1">
        <v>20150325</v>
      </c>
      <c r="W91" s="1" t="s">
        <v>115</v>
      </c>
      <c r="X91" s="1">
        <v>20150521</v>
      </c>
    </row>
    <row r="92" spans="1:24" s="28" customFormat="1" ht="16.5" customHeight="1" x14ac:dyDescent="0.25">
      <c r="A92" s="1"/>
      <c r="B92" s="1" t="s">
        <v>7</v>
      </c>
      <c r="C92" s="50" t="s">
        <v>101</v>
      </c>
      <c r="D92" s="31" t="s">
        <v>14</v>
      </c>
      <c r="E92" s="26">
        <v>41906</v>
      </c>
      <c r="F92" s="49">
        <v>0.47013888888888888</v>
      </c>
      <c r="G92">
        <v>48</v>
      </c>
      <c r="H92">
        <v>0.7</v>
      </c>
      <c r="I92">
        <v>5</v>
      </c>
      <c r="J92">
        <v>42.1</v>
      </c>
      <c r="K92">
        <v>0.28000000000000003</v>
      </c>
      <c r="L92" s="5" t="s">
        <v>14</v>
      </c>
      <c r="M92">
        <v>2.1</v>
      </c>
      <c r="N92">
        <v>0.58799999999999997</v>
      </c>
      <c r="O92" s="5">
        <f t="shared" si="16"/>
        <v>71.359223300970882</v>
      </c>
      <c r="P92" s="6">
        <f t="shared" si="15"/>
        <v>10.292000000000002</v>
      </c>
      <c r="Q92" s="4"/>
      <c r="R92" s="2" t="s">
        <v>13</v>
      </c>
      <c r="S92" s="4" t="s">
        <v>90</v>
      </c>
      <c r="T92" s="3" t="s">
        <v>11</v>
      </c>
      <c r="U92" s="1" t="s">
        <v>95</v>
      </c>
      <c r="V92" s="1">
        <v>20150325</v>
      </c>
      <c r="W92" s="1" t="s">
        <v>115</v>
      </c>
      <c r="X92" s="1">
        <v>20150521</v>
      </c>
    </row>
    <row r="93" spans="1:24" ht="16.5" customHeight="1" x14ac:dyDescent="0.25">
      <c r="B93" s="1" t="s">
        <v>7</v>
      </c>
      <c r="C93" s="50" t="s">
        <v>101</v>
      </c>
      <c r="D93" s="31" t="s">
        <v>14</v>
      </c>
      <c r="E93" s="26">
        <v>41906</v>
      </c>
      <c r="F93" s="49">
        <v>0.47083333333333338</v>
      </c>
      <c r="G93">
        <v>51</v>
      </c>
      <c r="H93">
        <v>0.8</v>
      </c>
      <c r="I93">
        <v>5</v>
      </c>
      <c r="J93">
        <v>46.4</v>
      </c>
      <c r="K93">
        <v>0.255</v>
      </c>
      <c r="L93" s="5" t="s">
        <v>14</v>
      </c>
      <c r="M93">
        <v>2.4</v>
      </c>
      <c r="N93">
        <v>0.61199999999999999</v>
      </c>
      <c r="O93" s="5">
        <f t="shared" si="16"/>
        <v>74.271844660194176</v>
      </c>
      <c r="P93" s="6">
        <f t="shared" si="15"/>
        <v>10.292000000000002</v>
      </c>
      <c r="Q93" s="4"/>
      <c r="R93" s="2" t="s">
        <v>13</v>
      </c>
      <c r="S93" s="4" t="s">
        <v>90</v>
      </c>
      <c r="T93" s="3" t="s">
        <v>11</v>
      </c>
      <c r="U93" s="1" t="s">
        <v>95</v>
      </c>
      <c r="V93" s="1">
        <v>20150325</v>
      </c>
      <c r="W93" s="1" t="s">
        <v>115</v>
      </c>
      <c r="X93" s="1">
        <v>20150521</v>
      </c>
    </row>
    <row r="94" spans="1:24" ht="16.5" customHeight="1" x14ac:dyDescent="0.25">
      <c r="B94" s="1" t="s">
        <v>7</v>
      </c>
      <c r="C94" s="50" t="s">
        <v>101</v>
      </c>
      <c r="D94" s="31" t="s">
        <v>14</v>
      </c>
      <c r="E94" s="26">
        <v>41906</v>
      </c>
      <c r="F94" s="49">
        <v>0.47222222222222227</v>
      </c>
      <c r="G94">
        <v>54</v>
      </c>
      <c r="H94">
        <v>0.9</v>
      </c>
      <c r="I94">
        <v>4</v>
      </c>
      <c r="J94">
        <v>49.6</v>
      </c>
      <c r="K94">
        <v>0.19600000000000001</v>
      </c>
      <c r="L94" s="5" t="s">
        <v>14</v>
      </c>
      <c r="M94">
        <v>2.7</v>
      </c>
      <c r="N94">
        <v>0.52900000000000003</v>
      </c>
      <c r="O94" s="5">
        <f t="shared" si="16"/>
        <v>64.199029126213603</v>
      </c>
      <c r="P94" s="6">
        <f t="shared" si="15"/>
        <v>10.292000000000002</v>
      </c>
      <c r="Q94" s="4"/>
      <c r="R94" s="2" t="s">
        <v>13</v>
      </c>
      <c r="S94" s="4" t="s">
        <v>90</v>
      </c>
      <c r="T94" s="3" t="s">
        <v>11</v>
      </c>
      <c r="U94" s="1" t="s">
        <v>95</v>
      </c>
      <c r="V94" s="1">
        <v>20150325</v>
      </c>
      <c r="W94" s="1" t="s">
        <v>115</v>
      </c>
      <c r="X94" s="1">
        <v>20150521</v>
      </c>
    </row>
    <row r="95" spans="1:24" ht="16.5" customHeight="1" x14ac:dyDescent="0.25">
      <c r="B95" s="1" t="s">
        <v>7</v>
      </c>
      <c r="C95" s="50" t="s">
        <v>101</v>
      </c>
      <c r="D95" s="31" t="s">
        <v>14</v>
      </c>
      <c r="E95" s="26">
        <v>41906</v>
      </c>
      <c r="F95" s="49">
        <v>0.47291666666666665</v>
      </c>
      <c r="G95">
        <v>57</v>
      </c>
      <c r="H95">
        <v>1</v>
      </c>
      <c r="I95">
        <v>6</v>
      </c>
      <c r="J95">
        <v>42</v>
      </c>
      <c r="K95">
        <v>0.33300000000000002</v>
      </c>
      <c r="L95" s="5" t="s">
        <v>14</v>
      </c>
      <c r="M95">
        <v>3</v>
      </c>
      <c r="N95">
        <v>0.999</v>
      </c>
      <c r="O95" s="5">
        <f t="shared" si="16"/>
        <v>121.2378640776699</v>
      </c>
      <c r="P95" s="6">
        <f t="shared" si="15"/>
        <v>10.292000000000002</v>
      </c>
      <c r="Q95" s="4"/>
      <c r="R95" s="2" t="s">
        <v>13</v>
      </c>
      <c r="S95" s="4" t="s">
        <v>90</v>
      </c>
      <c r="T95" s="3" t="s">
        <v>11</v>
      </c>
      <c r="U95" s="1" t="s">
        <v>95</v>
      </c>
      <c r="V95" s="1">
        <v>20150325</v>
      </c>
      <c r="W95" s="1" t="s">
        <v>115</v>
      </c>
      <c r="X95" s="1">
        <v>20150521</v>
      </c>
    </row>
    <row r="96" spans="1:24" ht="16.5" customHeight="1" x14ac:dyDescent="0.25">
      <c r="B96" s="1" t="s">
        <v>7</v>
      </c>
      <c r="C96" s="50" t="s">
        <v>101</v>
      </c>
      <c r="D96" s="31" t="s">
        <v>14</v>
      </c>
      <c r="E96" s="26">
        <v>41906</v>
      </c>
      <c r="F96" s="49">
        <v>0.47430555555555554</v>
      </c>
      <c r="G96">
        <v>60</v>
      </c>
      <c r="H96">
        <v>0.9</v>
      </c>
      <c r="I96">
        <v>7</v>
      </c>
      <c r="J96">
        <v>45.6</v>
      </c>
      <c r="K96">
        <v>0.35599999999999998</v>
      </c>
      <c r="L96" s="5" t="s">
        <v>14</v>
      </c>
      <c r="M96">
        <v>2.7</v>
      </c>
      <c r="N96">
        <v>0.96099999999999997</v>
      </c>
      <c r="O96" s="5">
        <f t="shared" si="16"/>
        <v>116.62621359223301</v>
      </c>
      <c r="P96" s="6">
        <f t="shared" si="15"/>
        <v>10.292000000000002</v>
      </c>
      <c r="Q96" s="4"/>
      <c r="R96" s="2" t="s">
        <v>13</v>
      </c>
      <c r="S96" s="4" t="s">
        <v>90</v>
      </c>
      <c r="T96" s="3" t="s">
        <v>11</v>
      </c>
      <c r="U96" s="1" t="s">
        <v>95</v>
      </c>
      <c r="V96" s="1">
        <v>20150325</v>
      </c>
      <c r="W96" s="1" t="s">
        <v>115</v>
      </c>
      <c r="X96" s="1">
        <v>20150521</v>
      </c>
    </row>
    <row r="97" spans="1:24" ht="16.5" customHeight="1" x14ac:dyDescent="0.25">
      <c r="B97" s="1" t="s">
        <v>7</v>
      </c>
      <c r="C97" s="50" t="s">
        <v>101</v>
      </c>
      <c r="D97" s="31" t="s">
        <v>14</v>
      </c>
      <c r="E97" s="26">
        <v>41906</v>
      </c>
      <c r="F97" s="49">
        <v>0.47500000000000003</v>
      </c>
      <c r="G97">
        <v>63</v>
      </c>
      <c r="H97">
        <v>0.8</v>
      </c>
      <c r="I97">
        <v>5</v>
      </c>
      <c r="J97">
        <v>41.9</v>
      </c>
      <c r="K97">
        <v>0.28100000000000003</v>
      </c>
      <c r="L97" s="5" t="s">
        <v>14</v>
      </c>
      <c r="M97">
        <v>2.4</v>
      </c>
      <c r="N97">
        <v>0.67400000000000004</v>
      </c>
      <c r="O97" s="5">
        <f t="shared" si="16"/>
        <v>81.796116504854382</v>
      </c>
      <c r="P97" s="6">
        <f t="shared" si="15"/>
        <v>10.292000000000002</v>
      </c>
      <c r="Q97" s="4"/>
      <c r="R97" s="2" t="s">
        <v>13</v>
      </c>
      <c r="S97" s="4" t="s">
        <v>90</v>
      </c>
      <c r="T97" s="3" t="s">
        <v>11</v>
      </c>
      <c r="U97" s="1" t="s">
        <v>95</v>
      </c>
      <c r="V97" s="1">
        <v>20150325</v>
      </c>
      <c r="W97" s="1" t="s">
        <v>115</v>
      </c>
      <c r="X97" s="1">
        <v>20150521</v>
      </c>
    </row>
    <row r="98" spans="1:24" ht="16.5" customHeight="1" x14ac:dyDescent="0.25">
      <c r="B98" s="1" t="s">
        <v>7</v>
      </c>
      <c r="C98" s="50" t="s">
        <v>101</v>
      </c>
      <c r="D98" s="31" t="s">
        <v>14</v>
      </c>
      <c r="E98" s="26">
        <v>41906</v>
      </c>
      <c r="F98" s="49">
        <v>0.47638888888888892</v>
      </c>
      <c r="G98">
        <v>66</v>
      </c>
      <c r="H98">
        <v>0.5</v>
      </c>
      <c r="I98">
        <v>3</v>
      </c>
      <c r="J98">
        <v>53.4</v>
      </c>
      <c r="K98">
        <v>0.14099999999999999</v>
      </c>
      <c r="L98" s="5" t="s">
        <v>14</v>
      </c>
      <c r="M98">
        <v>1.5</v>
      </c>
      <c r="N98">
        <v>0.21199999999999999</v>
      </c>
      <c r="O98" s="5">
        <f t="shared" si="16"/>
        <v>25.728155339805824</v>
      </c>
      <c r="P98" s="6">
        <f t="shared" si="15"/>
        <v>10.292000000000002</v>
      </c>
      <c r="Q98" s="4"/>
      <c r="R98" s="2" t="s">
        <v>13</v>
      </c>
      <c r="S98" s="4" t="s">
        <v>90</v>
      </c>
      <c r="T98" s="3" t="s">
        <v>11</v>
      </c>
      <c r="U98" s="1" t="s">
        <v>95</v>
      </c>
      <c r="V98" s="1">
        <v>20150325</v>
      </c>
      <c r="W98" s="1" t="s">
        <v>115</v>
      </c>
      <c r="X98" s="1">
        <v>20150521</v>
      </c>
    </row>
    <row r="99" spans="1:24" ht="16.5" customHeight="1" x14ac:dyDescent="0.25">
      <c r="B99" s="1" t="s">
        <v>7</v>
      </c>
      <c r="C99" s="50" t="s">
        <v>101</v>
      </c>
      <c r="D99" s="31" t="s">
        <v>14</v>
      </c>
      <c r="E99" s="26">
        <v>41906</v>
      </c>
      <c r="F99" s="49">
        <v>0.4770833333333333</v>
      </c>
      <c r="G99">
        <v>69</v>
      </c>
      <c r="H99">
        <v>0.5</v>
      </c>
      <c r="I99">
        <v>3</v>
      </c>
      <c r="J99">
        <v>55</v>
      </c>
      <c r="K99">
        <v>0.13800000000000001</v>
      </c>
      <c r="L99" s="5" t="s">
        <v>14</v>
      </c>
      <c r="M99">
        <v>1.5</v>
      </c>
      <c r="N99">
        <v>0.20699999999999999</v>
      </c>
      <c r="O99" s="5">
        <f t="shared" si="16"/>
        <v>25.121359223300971</v>
      </c>
      <c r="P99" s="6">
        <f t="shared" si="15"/>
        <v>10.292000000000002</v>
      </c>
      <c r="Q99" s="4"/>
      <c r="R99" s="2" t="s">
        <v>13</v>
      </c>
      <c r="S99" s="4" t="s">
        <v>90</v>
      </c>
      <c r="T99" s="3" t="s">
        <v>11</v>
      </c>
      <c r="U99" s="1" t="s">
        <v>95</v>
      </c>
      <c r="V99" s="1">
        <v>20150325</v>
      </c>
      <c r="W99" s="1" t="s">
        <v>115</v>
      </c>
      <c r="X99" s="1">
        <v>20150521</v>
      </c>
    </row>
    <row r="100" spans="1:24" ht="16.5" customHeight="1" x14ac:dyDescent="0.25">
      <c r="B100" s="1" t="s">
        <v>7</v>
      </c>
      <c r="C100" s="50" t="s">
        <v>101</v>
      </c>
      <c r="D100" s="31" t="s">
        <v>14</v>
      </c>
      <c r="E100" s="26">
        <v>41906</v>
      </c>
      <c r="F100" s="49">
        <v>0.47847222222222219</v>
      </c>
      <c r="G100">
        <v>72</v>
      </c>
      <c r="H100">
        <v>0.3</v>
      </c>
      <c r="I100">
        <v>4</v>
      </c>
      <c r="J100">
        <v>49.6</v>
      </c>
      <c r="K100">
        <v>0.19600000000000001</v>
      </c>
      <c r="L100" s="5" t="s">
        <v>14</v>
      </c>
      <c r="M100">
        <v>0.9</v>
      </c>
      <c r="N100">
        <v>0.17599999999999999</v>
      </c>
      <c r="O100" s="5">
        <f>N100/$P$71*100</f>
        <v>1.234914397979231</v>
      </c>
      <c r="P100" s="6">
        <f t="shared" si="15"/>
        <v>10.292000000000002</v>
      </c>
      <c r="Q100" s="4"/>
      <c r="R100" s="2" t="s">
        <v>13</v>
      </c>
      <c r="S100" s="4" t="s">
        <v>90</v>
      </c>
      <c r="T100" s="3" t="s">
        <v>11</v>
      </c>
      <c r="U100" s="1" t="s">
        <v>95</v>
      </c>
      <c r="V100" s="1">
        <v>20150325</v>
      </c>
      <c r="W100" s="1" t="s">
        <v>115</v>
      </c>
      <c r="X100" s="1">
        <v>20150521</v>
      </c>
    </row>
    <row r="101" spans="1:24" ht="16.5" customHeight="1" x14ac:dyDescent="0.25">
      <c r="B101" s="1" t="s">
        <v>7</v>
      </c>
      <c r="C101" s="50" t="s">
        <v>101</v>
      </c>
      <c r="D101" s="31" t="s">
        <v>14</v>
      </c>
      <c r="E101" s="26">
        <v>41906</v>
      </c>
      <c r="F101" s="49">
        <v>0.47986111111111113</v>
      </c>
      <c r="G101">
        <v>75</v>
      </c>
      <c r="H101">
        <v>0.4</v>
      </c>
      <c r="I101">
        <v>2</v>
      </c>
      <c r="J101">
        <v>80.5</v>
      </c>
      <c r="K101">
        <v>7.1999999999999995E-2</v>
      </c>
      <c r="L101" s="5" t="s">
        <v>14</v>
      </c>
      <c r="M101">
        <v>1.2</v>
      </c>
      <c r="N101">
        <v>8.5999999999999993E-2</v>
      </c>
      <c r="O101" s="5">
        <f t="shared" ref="O101:O103" si="17">N101/$P$71*100</f>
        <v>0.6034240808307606</v>
      </c>
      <c r="P101" s="6">
        <f t="shared" si="15"/>
        <v>10.292000000000002</v>
      </c>
      <c r="R101" s="2" t="s">
        <v>13</v>
      </c>
      <c r="S101" s="4" t="s">
        <v>90</v>
      </c>
      <c r="T101" s="3" t="s">
        <v>11</v>
      </c>
      <c r="U101" s="1" t="s">
        <v>95</v>
      </c>
      <c r="V101" s="1">
        <v>20150325</v>
      </c>
      <c r="W101" s="1" t="s">
        <v>115</v>
      </c>
      <c r="X101" s="1">
        <v>20150521</v>
      </c>
    </row>
    <row r="102" spans="1:24" ht="16.5" customHeight="1" x14ac:dyDescent="0.25">
      <c r="B102" s="1" t="s">
        <v>7</v>
      </c>
      <c r="C102" s="50" t="s">
        <v>101</v>
      </c>
      <c r="D102" s="31" t="s">
        <v>14</v>
      </c>
      <c r="E102" s="26">
        <v>41906</v>
      </c>
      <c r="F102" s="49">
        <v>0.48125000000000001</v>
      </c>
      <c r="G102">
        <v>78</v>
      </c>
      <c r="H102">
        <v>0.3</v>
      </c>
      <c r="I102">
        <v>2</v>
      </c>
      <c r="J102">
        <v>40</v>
      </c>
      <c r="K102">
        <v>0.128</v>
      </c>
      <c r="L102" s="5" t="s">
        <v>14</v>
      </c>
      <c r="M102">
        <v>0.9</v>
      </c>
      <c r="N102">
        <v>0.115</v>
      </c>
      <c r="O102" s="5">
        <f t="shared" si="17"/>
        <v>0.80690429413415676</v>
      </c>
      <c r="P102" s="6">
        <f t="shared" si="15"/>
        <v>10.292000000000002</v>
      </c>
      <c r="R102" s="2" t="s">
        <v>13</v>
      </c>
      <c r="S102" s="4" t="s">
        <v>90</v>
      </c>
      <c r="T102" s="3" t="s">
        <v>11</v>
      </c>
      <c r="U102" s="1" t="s">
        <v>95</v>
      </c>
      <c r="V102" s="1">
        <v>20150325</v>
      </c>
      <c r="W102" s="1" t="s">
        <v>115</v>
      </c>
      <c r="X102" s="1">
        <v>20150521</v>
      </c>
    </row>
    <row r="103" spans="1:24" ht="16.5" customHeight="1" x14ac:dyDescent="0.25">
      <c r="B103" s="1" t="s">
        <v>7</v>
      </c>
      <c r="C103" s="50" t="s">
        <v>101</v>
      </c>
      <c r="D103" s="31" t="s">
        <v>14</v>
      </c>
      <c r="E103" s="26">
        <v>41906</v>
      </c>
      <c r="F103" s="49">
        <v>0</v>
      </c>
      <c r="G103">
        <v>81</v>
      </c>
      <c r="H103">
        <v>0.2</v>
      </c>
      <c r="I103">
        <v>0</v>
      </c>
      <c r="J103">
        <v>0</v>
      </c>
      <c r="K103">
        <v>0</v>
      </c>
      <c r="L103" s="5" t="s">
        <v>14</v>
      </c>
      <c r="M103">
        <v>0</v>
      </c>
      <c r="N103">
        <v>0</v>
      </c>
      <c r="O103" s="5">
        <f t="shared" si="17"/>
        <v>0</v>
      </c>
      <c r="P103" s="6">
        <f t="shared" si="15"/>
        <v>10.292000000000002</v>
      </c>
      <c r="R103" s="2" t="s">
        <v>13</v>
      </c>
      <c r="S103" s="4" t="s">
        <v>90</v>
      </c>
      <c r="T103" s="3" t="s">
        <v>11</v>
      </c>
      <c r="U103" s="1" t="s">
        <v>95</v>
      </c>
      <c r="V103" s="1">
        <v>20150325</v>
      </c>
      <c r="W103" s="1" t="s">
        <v>115</v>
      </c>
      <c r="X103" s="1">
        <v>20150521</v>
      </c>
    </row>
    <row r="104" spans="1:24" x14ac:dyDescent="0.2">
      <c r="A104" s="15"/>
      <c r="B104" s="15"/>
      <c r="C104" s="39"/>
      <c r="D104" s="39"/>
      <c r="E104" s="27"/>
      <c r="F104" s="23"/>
      <c r="G104" s="15"/>
      <c r="H104" s="15"/>
      <c r="I104" s="15"/>
      <c r="J104" s="15"/>
      <c r="K104" s="15"/>
      <c r="L104" s="15"/>
      <c r="M104" s="15"/>
      <c r="N104" s="15"/>
      <c r="O104" s="15"/>
      <c r="P104" s="15"/>
      <c r="Q104" s="15"/>
      <c r="R104" s="15"/>
      <c r="S104" s="15"/>
      <c r="T104" s="19"/>
      <c r="U104" s="15"/>
      <c r="V104" s="15"/>
      <c r="W104" s="15"/>
      <c r="X104" s="15"/>
    </row>
    <row r="105" spans="1:24" ht="15" x14ac:dyDescent="0.25">
      <c r="B105" s="1" t="s">
        <v>7</v>
      </c>
      <c r="C105" s="50" t="s">
        <v>102</v>
      </c>
      <c r="D105" s="31" t="s">
        <v>14</v>
      </c>
      <c r="E105" s="26">
        <v>41906</v>
      </c>
      <c r="F105" s="49">
        <v>0.50138888888888888</v>
      </c>
      <c r="G105">
        <v>3</v>
      </c>
      <c r="H105">
        <v>0</v>
      </c>
      <c r="I105">
        <v>0</v>
      </c>
      <c r="J105">
        <v>0</v>
      </c>
      <c r="K105">
        <v>0</v>
      </c>
      <c r="L105" s="5" t="s">
        <v>14</v>
      </c>
      <c r="M105">
        <v>0</v>
      </c>
      <c r="N105">
        <v>0</v>
      </c>
      <c r="O105" s="5">
        <f t="shared" ref="O105:O107" si="18">N105/$P$30*100</f>
        <v>0</v>
      </c>
      <c r="P105" s="6">
        <f>SUM($N$105:$N$124)</f>
        <v>1.2450000000000001</v>
      </c>
      <c r="Q105" s="1" t="s">
        <v>84</v>
      </c>
      <c r="R105" s="2" t="s">
        <v>13</v>
      </c>
      <c r="S105" s="4" t="s">
        <v>91</v>
      </c>
      <c r="T105" s="3" t="s">
        <v>11</v>
      </c>
      <c r="U105" s="1" t="s">
        <v>95</v>
      </c>
      <c r="V105" s="1">
        <v>20150325</v>
      </c>
      <c r="W105" s="1" t="s">
        <v>115</v>
      </c>
      <c r="X105" s="1">
        <v>20150521</v>
      </c>
    </row>
    <row r="106" spans="1:24" ht="15" x14ac:dyDescent="0.25">
      <c r="B106" s="1" t="s">
        <v>7</v>
      </c>
      <c r="C106" s="50" t="s">
        <v>102</v>
      </c>
      <c r="D106" s="31" t="s">
        <v>14</v>
      </c>
      <c r="E106" s="26">
        <v>41906</v>
      </c>
      <c r="F106" s="49">
        <v>0.50138888888888888</v>
      </c>
      <c r="G106">
        <v>4</v>
      </c>
      <c r="H106">
        <v>0.2</v>
      </c>
      <c r="I106">
        <v>0</v>
      </c>
      <c r="J106">
        <v>40</v>
      </c>
      <c r="K106">
        <v>0</v>
      </c>
      <c r="L106" s="5" t="s">
        <v>14</v>
      </c>
      <c r="M106">
        <v>0.2</v>
      </c>
      <c r="N106">
        <v>0</v>
      </c>
      <c r="O106" s="5">
        <f t="shared" si="18"/>
        <v>0</v>
      </c>
      <c r="P106" s="6">
        <f t="shared" ref="P106:P124" si="19">SUM($N$105:$N$124)</f>
        <v>1.2450000000000001</v>
      </c>
      <c r="R106" s="2" t="s">
        <v>13</v>
      </c>
      <c r="S106" s="4" t="s">
        <v>91</v>
      </c>
      <c r="T106" s="3" t="s">
        <v>11</v>
      </c>
      <c r="U106" s="1" t="s">
        <v>95</v>
      </c>
      <c r="V106" s="1">
        <v>20150325</v>
      </c>
      <c r="W106" s="1" t="s">
        <v>115</v>
      </c>
      <c r="X106" s="1">
        <v>20150521</v>
      </c>
    </row>
    <row r="107" spans="1:24" ht="15" x14ac:dyDescent="0.25">
      <c r="B107" s="1" t="s">
        <v>7</v>
      </c>
      <c r="C107" s="50" t="s">
        <v>102</v>
      </c>
      <c r="D107" s="31" t="s">
        <v>14</v>
      </c>
      <c r="E107" s="26">
        <v>41906</v>
      </c>
      <c r="F107" s="49">
        <v>0.50277777777777777</v>
      </c>
      <c r="G107">
        <v>5</v>
      </c>
      <c r="H107">
        <v>0.3</v>
      </c>
      <c r="I107">
        <v>0</v>
      </c>
      <c r="J107">
        <v>40</v>
      </c>
      <c r="K107">
        <v>0</v>
      </c>
      <c r="L107" s="5" t="s">
        <v>14</v>
      </c>
      <c r="M107">
        <v>0.3</v>
      </c>
      <c r="N107">
        <v>0</v>
      </c>
      <c r="O107" s="5">
        <f t="shared" si="18"/>
        <v>0</v>
      </c>
      <c r="P107" s="6">
        <f t="shared" si="19"/>
        <v>1.2450000000000001</v>
      </c>
      <c r="Q107" s="4"/>
      <c r="R107" s="2" t="s">
        <v>13</v>
      </c>
      <c r="S107" s="4" t="s">
        <v>91</v>
      </c>
      <c r="T107" s="3" t="s">
        <v>11</v>
      </c>
      <c r="U107" s="1" t="s">
        <v>95</v>
      </c>
      <c r="V107" s="1">
        <v>20150325</v>
      </c>
      <c r="W107" s="1" t="s">
        <v>115</v>
      </c>
      <c r="X107" s="1">
        <v>20150521</v>
      </c>
    </row>
    <row r="108" spans="1:24" ht="15" x14ac:dyDescent="0.25">
      <c r="B108" s="1" t="s">
        <v>7</v>
      </c>
      <c r="C108" s="50" t="s">
        <v>102</v>
      </c>
      <c r="D108" s="31" t="s">
        <v>14</v>
      </c>
      <c r="E108" s="26">
        <v>41906</v>
      </c>
      <c r="F108" s="49">
        <v>0</v>
      </c>
      <c r="G108">
        <v>6</v>
      </c>
      <c r="H108">
        <v>0.5</v>
      </c>
      <c r="I108">
        <v>0</v>
      </c>
      <c r="J108">
        <v>0</v>
      </c>
      <c r="K108">
        <v>0</v>
      </c>
      <c r="L108" s="5" t="s">
        <v>14</v>
      </c>
      <c r="M108">
        <v>0.5</v>
      </c>
      <c r="N108">
        <v>0</v>
      </c>
      <c r="O108" s="5">
        <f>N108/$P$30*100</f>
        <v>0</v>
      </c>
      <c r="P108" s="6">
        <f t="shared" si="19"/>
        <v>1.2450000000000001</v>
      </c>
      <c r="Q108" s="4"/>
      <c r="R108" s="2" t="s">
        <v>13</v>
      </c>
      <c r="S108" s="4" t="s">
        <v>91</v>
      </c>
      <c r="T108" s="3" t="s">
        <v>11</v>
      </c>
      <c r="U108" s="1" t="s">
        <v>95</v>
      </c>
      <c r="V108" s="1">
        <v>20150325</v>
      </c>
      <c r="W108" s="1" t="s">
        <v>115</v>
      </c>
      <c r="X108" s="1">
        <v>20150521</v>
      </c>
    </row>
    <row r="109" spans="1:24" ht="15" x14ac:dyDescent="0.25">
      <c r="B109" s="1" t="s">
        <v>7</v>
      </c>
      <c r="C109" s="50" t="s">
        <v>102</v>
      </c>
      <c r="D109" s="31" t="s">
        <v>14</v>
      </c>
      <c r="E109" s="26">
        <v>41906</v>
      </c>
      <c r="F109" s="49">
        <v>0.50486111111111109</v>
      </c>
      <c r="G109">
        <v>7</v>
      </c>
      <c r="H109">
        <v>0.6</v>
      </c>
      <c r="I109">
        <v>0</v>
      </c>
      <c r="J109">
        <v>40</v>
      </c>
      <c r="K109">
        <v>0</v>
      </c>
      <c r="L109" s="5" t="s">
        <v>14</v>
      </c>
      <c r="M109">
        <v>0.6</v>
      </c>
      <c r="N109">
        <v>0</v>
      </c>
      <c r="O109" s="5">
        <f t="shared" ref="O109:O124" si="20">N109/$P$30*100</f>
        <v>0</v>
      </c>
      <c r="P109" s="6">
        <f t="shared" si="19"/>
        <v>1.2450000000000001</v>
      </c>
      <c r="Q109" s="4"/>
      <c r="R109" s="2" t="s">
        <v>13</v>
      </c>
      <c r="S109" s="4" t="s">
        <v>91</v>
      </c>
      <c r="T109" s="3" t="s">
        <v>11</v>
      </c>
      <c r="U109" s="1" t="s">
        <v>95</v>
      </c>
      <c r="V109" s="1">
        <v>20150325</v>
      </c>
      <c r="W109" s="1" t="s">
        <v>115</v>
      </c>
      <c r="X109" s="1">
        <v>20150521</v>
      </c>
    </row>
    <row r="110" spans="1:24" ht="15" x14ac:dyDescent="0.25">
      <c r="B110" s="1" t="s">
        <v>7</v>
      </c>
      <c r="C110" s="50" t="s">
        <v>102</v>
      </c>
      <c r="D110" s="31" t="s">
        <v>14</v>
      </c>
      <c r="E110" s="26">
        <v>41906</v>
      </c>
      <c r="F110" s="49">
        <v>0.50555555555555554</v>
      </c>
      <c r="G110">
        <v>8</v>
      </c>
      <c r="H110">
        <v>0.7</v>
      </c>
      <c r="I110">
        <v>0</v>
      </c>
      <c r="J110">
        <v>40</v>
      </c>
      <c r="K110">
        <v>0</v>
      </c>
      <c r="L110" s="5" t="s">
        <v>14</v>
      </c>
      <c r="M110">
        <v>0.7</v>
      </c>
      <c r="N110">
        <v>0</v>
      </c>
      <c r="O110" s="5">
        <f t="shared" si="20"/>
        <v>0</v>
      </c>
      <c r="P110" s="6">
        <f t="shared" si="19"/>
        <v>1.2450000000000001</v>
      </c>
      <c r="Q110" s="4"/>
      <c r="R110" s="2" t="s">
        <v>13</v>
      </c>
      <c r="S110" s="4" t="s">
        <v>91</v>
      </c>
      <c r="T110" s="3" t="s">
        <v>11</v>
      </c>
      <c r="U110" s="1" t="s">
        <v>95</v>
      </c>
      <c r="V110" s="1">
        <v>20150325</v>
      </c>
      <c r="W110" s="1" t="s">
        <v>115</v>
      </c>
      <c r="X110" s="1">
        <v>20150521</v>
      </c>
    </row>
    <row r="111" spans="1:24" ht="15" x14ac:dyDescent="0.25">
      <c r="B111" s="1" t="s">
        <v>7</v>
      </c>
      <c r="C111" s="50" t="s">
        <v>102</v>
      </c>
      <c r="D111" s="31" t="s">
        <v>14</v>
      </c>
      <c r="E111" s="26">
        <v>41906</v>
      </c>
      <c r="F111" s="49">
        <v>0.50624999999999998</v>
      </c>
      <c r="G111">
        <v>9</v>
      </c>
      <c r="H111">
        <v>0.8</v>
      </c>
      <c r="I111">
        <v>0</v>
      </c>
      <c r="J111">
        <v>40</v>
      </c>
      <c r="K111">
        <v>0</v>
      </c>
      <c r="L111" s="5" t="s">
        <v>14</v>
      </c>
      <c r="M111">
        <v>0.8</v>
      </c>
      <c r="N111">
        <v>0</v>
      </c>
      <c r="O111" s="5">
        <f t="shared" si="20"/>
        <v>0</v>
      </c>
      <c r="P111" s="6">
        <f t="shared" si="19"/>
        <v>1.2450000000000001</v>
      </c>
      <c r="Q111" s="4"/>
      <c r="R111" s="2" t="s">
        <v>13</v>
      </c>
      <c r="S111" s="4" t="s">
        <v>91</v>
      </c>
      <c r="T111" s="3" t="s">
        <v>11</v>
      </c>
      <c r="U111" s="1" t="s">
        <v>95</v>
      </c>
      <c r="V111" s="1">
        <v>20150325</v>
      </c>
      <c r="W111" s="1" t="s">
        <v>115</v>
      </c>
      <c r="X111" s="1">
        <v>20150521</v>
      </c>
    </row>
    <row r="112" spans="1:24" ht="15" x14ac:dyDescent="0.25">
      <c r="B112" s="1" t="s">
        <v>7</v>
      </c>
      <c r="C112" s="50" t="s">
        <v>102</v>
      </c>
      <c r="D112" s="31" t="s">
        <v>14</v>
      </c>
      <c r="E112" s="26">
        <v>41906</v>
      </c>
      <c r="F112" s="49">
        <v>0.5083333333333333</v>
      </c>
      <c r="G112">
        <v>10</v>
      </c>
      <c r="H112">
        <v>0.9</v>
      </c>
      <c r="I112">
        <v>2</v>
      </c>
      <c r="J112">
        <v>72.2</v>
      </c>
      <c r="K112">
        <v>7.9000000000000001E-2</v>
      </c>
      <c r="L112" s="5" t="s">
        <v>14</v>
      </c>
      <c r="M112">
        <v>0.9</v>
      </c>
      <c r="N112">
        <v>7.0999999999999994E-2</v>
      </c>
      <c r="O112" s="5">
        <f t="shared" si="20"/>
        <v>8.616504854368932</v>
      </c>
      <c r="P112" s="6">
        <f t="shared" si="19"/>
        <v>1.2450000000000001</v>
      </c>
      <c r="Q112" s="4"/>
      <c r="R112" s="2" t="s">
        <v>13</v>
      </c>
      <c r="S112" s="4" t="s">
        <v>91</v>
      </c>
      <c r="T112" s="3" t="s">
        <v>11</v>
      </c>
      <c r="U112" s="1" t="s">
        <v>95</v>
      </c>
      <c r="V112" s="1">
        <v>20150325</v>
      </c>
      <c r="W112" s="1" t="s">
        <v>115</v>
      </c>
      <c r="X112" s="1">
        <v>20150521</v>
      </c>
    </row>
    <row r="113" spans="1:24" ht="15" x14ac:dyDescent="0.25">
      <c r="B113" s="1" t="s">
        <v>7</v>
      </c>
      <c r="C113" s="50" t="s">
        <v>102</v>
      </c>
      <c r="D113" s="31" t="s">
        <v>14</v>
      </c>
      <c r="E113" s="26">
        <v>41906</v>
      </c>
      <c r="F113" s="49">
        <v>0.50972222222222219</v>
      </c>
      <c r="G113">
        <v>11</v>
      </c>
      <c r="H113">
        <v>0.9</v>
      </c>
      <c r="I113">
        <v>3</v>
      </c>
      <c r="J113">
        <v>62.5</v>
      </c>
      <c r="K113">
        <v>0.124</v>
      </c>
      <c r="L113" s="5" t="s">
        <v>14</v>
      </c>
      <c r="M113">
        <v>0.9</v>
      </c>
      <c r="N113">
        <v>0.112</v>
      </c>
      <c r="O113" s="5">
        <f t="shared" si="20"/>
        <v>13.592233009708741</v>
      </c>
      <c r="P113" s="6">
        <f t="shared" si="19"/>
        <v>1.2450000000000001</v>
      </c>
      <c r="Q113" s="4"/>
      <c r="R113" s="2" t="s">
        <v>13</v>
      </c>
      <c r="S113" s="4" t="s">
        <v>91</v>
      </c>
      <c r="T113" s="3" t="s">
        <v>11</v>
      </c>
      <c r="U113" s="1" t="s">
        <v>95</v>
      </c>
      <c r="V113" s="1">
        <v>20150325</v>
      </c>
      <c r="W113" s="1" t="s">
        <v>115</v>
      </c>
      <c r="X113" s="1">
        <v>20150521</v>
      </c>
    </row>
    <row r="114" spans="1:24" ht="15" x14ac:dyDescent="0.25">
      <c r="B114" s="1" t="s">
        <v>7</v>
      </c>
      <c r="C114" s="50" t="s">
        <v>102</v>
      </c>
      <c r="D114" s="31" t="s">
        <v>14</v>
      </c>
      <c r="E114" s="26">
        <v>41906</v>
      </c>
      <c r="F114" s="49">
        <v>0.51111111111111118</v>
      </c>
      <c r="G114">
        <v>12</v>
      </c>
      <c r="H114">
        <v>0.8</v>
      </c>
      <c r="I114">
        <v>3</v>
      </c>
      <c r="J114">
        <v>40.6</v>
      </c>
      <c r="K114">
        <v>0.18099999999999999</v>
      </c>
      <c r="L114" s="5" t="s">
        <v>14</v>
      </c>
      <c r="M114">
        <v>0.8</v>
      </c>
      <c r="N114">
        <v>0.14499999999999999</v>
      </c>
      <c r="O114" s="5">
        <f t="shared" si="20"/>
        <v>17.597087378640776</v>
      </c>
      <c r="P114" s="6">
        <f t="shared" si="19"/>
        <v>1.2450000000000001</v>
      </c>
      <c r="R114" s="2" t="s">
        <v>13</v>
      </c>
      <c r="S114" s="4" t="s">
        <v>91</v>
      </c>
      <c r="T114" s="3" t="s">
        <v>11</v>
      </c>
      <c r="U114" s="1" t="s">
        <v>95</v>
      </c>
      <c r="V114" s="1">
        <v>20150325</v>
      </c>
      <c r="W114" s="1" t="s">
        <v>115</v>
      </c>
      <c r="X114" s="1">
        <v>20150521</v>
      </c>
    </row>
    <row r="115" spans="1:24" ht="15" x14ac:dyDescent="0.25">
      <c r="B115" s="1" t="s">
        <v>7</v>
      </c>
      <c r="C115" s="50" t="s">
        <v>102</v>
      </c>
      <c r="D115" s="31" t="s">
        <v>14</v>
      </c>
      <c r="E115" s="26">
        <v>41906</v>
      </c>
      <c r="F115" s="49">
        <v>0.51180555555555551</v>
      </c>
      <c r="G115">
        <v>13</v>
      </c>
      <c r="H115">
        <v>0.8</v>
      </c>
      <c r="I115">
        <v>4</v>
      </c>
      <c r="J115">
        <v>51.7</v>
      </c>
      <c r="K115">
        <v>0.188</v>
      </c>
      <c r="L115" s="5" t="s">
        <v>14</v>
      </c>
      <c r="M115">
        <v>0.8</v>
      </c>
      <c r="N115">
        <v>0.15</v>
      </c>
      <c r="O115" s="5">
        <f t="shared" si="20"/>
        <v>18.203883495145632</v>
      </c>
      <c r="P115" s="6">
        <f t="shared" si="19"/>
        <v>1.2450000000000001</v>
      </c>
      <c r="Q115" s="4"/>
      <c r="R115" s="2" t="s">
        <v>13</v>
      </c>
      <c r="S115" s="4" t="s">
        <v>91</v>
      </c>
      <c r="T115" s="3" t="s">
        <v>11</v>
      </c>
      <c r="U115" s="1" t="s">
        <v>95</v>
      </c>
      <c r="V115" s="1">
        <v>20150325</v>
      </c>
      <c r="W115" s="1" t="s">
        <v>115</v>
      </c>
      <c r="X115" s="1">
        <v>20150521</v>
      </c>
    </row>
    <row r="116" spans="1:24" ht="15" x14ac:dyDescent="0.25">
      <c r="B116" s="1" t="s">
        <v>7</v>
      </c>
      <c r="C116" s="50" t="s">
        <v>102</v>
      </c>
      <c r="D116" s="31" t="s">
        <v>14</v>
      </c>
      <c r="E116" s="26">
        <v>41906</v>
      </c>
      <c r="F116" s="49">
        <v>0.51250000000000007</v>
      </c>
      <c r="G116">
        <v>14</v>
      </c>
      <c r="H116">
        <v>0.7</v>
      </c>
      <c r="I116">
        <v>3</v>
      </c>
      <c r="J116">
        <v>41.6</v>
      </c>
      <c r="K116">
        <v>0.17699999999999999</v>
      </c>
      <c r="L116" s="5" t="s">
        <v>14</v>
      </c>
      <c r="M116">
        <v>0.7</v>
      </c>
      <c r="N116">
        <v>0.124</v>
      </c>
      <c r="O116" s="5">
        <f t="shared" si="20"/>
        <v>15.04854368932039</v>
      </c>
      <c r="P116" s="6">
        <f t="shared" si="19"/>
        <v>1.2450000000000001</v>
      </c>
      <c r="Q116" s="4"/>
      <c r="R116" s="2" t="s">
        <v>13</v>
      </c>
      <c r="S116" s="4" t="s">
        <v>91</v>
      </c>
      <c r="T116" s="3" t="s">
        <v>11</v>
      </c>
      <c r="U116" s="1" t="s">
        <v>95</v>
      </c>
      <c r="V116" s="1">
        <v>20150325</v>
      </c>
      <c r="W116" s="1" t="s">
        <v>115</v>
      </c>
      <c r="X116" s="1">
        <v>20150521</v>
      </c>
    </row>
    <row r="117" spans="1:24" ht="15" x14ac:dyDescent="0.25">
      <c r="B117" s="1" t="s">
        <v>7</v>
      </c>
      <c r="C117" s="50" t="s">
        <v>102</v>
      </c>
      <c r="D117" s="31" t="s">
        <v>14</v>
      </c>
      <c r="E117" s="26">
        <v>41906</v>
      </c>
      <c r="F117" s="49">
        <v>0.51388888888888895</v>
      </c>
      <c r="G117">
        <v>15</v>
      </c>
      <c r="H117">
        <v>0.7</v>
      </c>
      <c r="I117">
        <v>3</v>
      </c>
      <c r="J117">
        <v>59</v>
      </c>
      <c r="K117">
        <v>0.13</v>
      </c>
      <c r="L117" s="5" t="s">
        <v>14</v>
      </c>
      <c r="M117">
        <v>0.7</v>
      </c>
      <c r="N117">
        <v>9.0999999999999998E-2</v>
      </c>
      <c r="O117" s="5">
        <f t="shared" si="20"/>
        <v>11.043689320388349</v>
      </c>
      <c r="P117" s="6">
        <f t="shared" si="19"/>
        <v>1.2450000000000001</v>
      </c>
      <c r="Q117" s="4"/>
      <c r="R117" s="2" t="s">
        <v>13</v>
      </c>
      <c r="S117" s="4" t="s">
        <v>91</v>
      </c>
      <c r="T117" s="3" t="s">
        <v>11</v>
      </c>
      <c r="U117" s="1" t="s">
        <v>95</v>
      </c>
      <c r="V117" s="1">
        <v>20150325</v>
      </c>
      <c r="W117" s="1" t="s">
        <v>115</v>
      </c>
      <c r="X117" s="1">
        <v>20150521</v>
      </c>
    </row>
    <row r="118" spans="1:24" ht="15" x14ac:dyDescent="0.25">
      <c r="B118" s="1" t="s">
        <v>7</v>
      </c>
      <c r="C118" s="50" t="s">
        <v>102</v>
      </c>
      <c r="D118" s="31" t="s">
        <v>14</v>
      </c>
      <c r="E118" s="26">
        <v>41906</v>
      </c>
      <c r="F118" s="49">
        <v>0.51458333333333328</v>
      </c>
      <c r="G118">
        <v>16</v>
      </c>
      <c r="H118">
        <v>0.7</v>
      </c>
      <c r="I118">
        <v>3</v>
      </c>
      <c r="J118">
        <v>42.7</v>
      </c>
      <c r="K118">
        <v>0.17299999999999999</v>
      </c>
      <c r="L118" s="5" t="s">
        <v>14</v>
      </c>
      <c r="M118">
        <v>0.7</v>
      </c>
      <c r="N118">
        <v>0.121</v>
      </c>
      <c r="O118" s="5">
        <f t="shared" si="20"/>
        <v>14.684466019417474</v>
      </c>
      <c r="P118" s="6">
        <f t="shared" si="19"/>
        <v>1.2450000000000001</v>
      </c>
      <c r="Q118" s="4"/>
      <c r="R118" s="2" t="s">
        <v>13</v>
      </c>
      <c r="S118" s="4" t="s">
        <v>91</v>
      </c>
      <c r="T118" s="3" t="s">
        <v>11</v>
      </c>
      <c r="U118" s="1" t="s">
        <v>95</v>
      </c>
      <c r="V118" s="1">
        <v>20150325</v>
      </c>
      <c r="W118" s="1" t="s">
        <v>115</v>
      </c>
      <c r="X118" s="1">
        <v>20150521</v>
      </c>
    </row>
    <row r="119" spans="1:24" ht="15" x14ac:dyDescent="0.25">
      <c r="B119" s="1" t="s">
        <v>7</v>
      </c>
      <c r="C119" s="50" t="s">
        <v>102</v>
      </c>
      <c r="D119" s="31" t="s">
        <v>14</v>
      </c>
      <c r="E119" s="26">
        <v>41906</v>
      </c>
      <c r="F119" s="49">
        <v>0.51597222222222217</v>
      </c>
      <c r="G119">
        <v>17</v>
      </c>
      <c r="H119">
        <v>0.6</v>
      </c>
      <c r="I119">
        <v>3</v>
      </c>
      <c r="J119">
        <v>50.5</v>
      </c>
      <c r="K119">
        <v>0.14899999999999999</v>
      </c>
      <c r="L119" s="5" t="s">
        <v>14</v>
      </c>
      <c r="M119">
        <v>0.6</v>
      </c>
      <c r="N119">
        <v>8.8999999999999996E-2</v>
      </c>
      <c r="O119" s="5">
        <f t="shared" si="20"/>
        <v>10.800970873786408</v>
      </c>
      <c r="P119" s="6">
        <f t="shared" si="19"/>
        <v>1.2450000000000001</v>
      </c>
      <c r="Q119" s="4"/>
      <c r="R119" s="2" t="s">
        <v>13</v>
      </c>
      <c r="S119" s="4" t="s">
        <v>91</v>
      </c>
      <c r="T119" s="3" t="s">
        <v>11</v>
      </c>
      <c r="U119" s="1" t="s">
        <v>95</v>
      </c>
      <c r="V119" s="1">
        <v>20150325</v>
      </c>
      <c r="W119" s="1" t="s">
        <v>115</v>
      </c>
      <c r="X119" s="1">
        <v>20150521</v>
      </c>
    </row>
    <row r="120" spans="1:24" ht="15" x14ac:dyDescent="0.25">
      <c r="B120" s="1" t="s">
        <v>7</v>
      </c>
      <c r="C120" s="50" t="s">
        <v>102</v>
      </c>
      <c r="D120" s="31" t="s">
        <v>14</v>
      </c>
      <c r="E120" s="26">
        <v>41906</v>
      </c>
      <c r="F120" s="49">
        <v>0.51666666666666672</v>
      </c>
      <c r="G120">
        <v>18</v>
      </c>
      <c r="H120">
        <v>0.5</v>
      </c>
      <c r="I120">
        <v>5</v>
      </c>
      <c r="J120">
        <v>48</v>
      </c>
      <c r="K120">
        <v>0.247</v>
      </c>
      <c r="L120" s="5" t="s">
        <v>14</v>
      </c>
      <c r="M120">
        <v>0.5</v>
      </c>
      <c r="N120">
        <v>0.124</v>
      </c>
      <c r="O120" s="5">
        <f t="shared" si="20"/>
        <v>15.04854368932039</v>
      </c>
      <c r="P120" s="6">
        <f t="shared" si="19"/>
        <v>1.2450000000000001</v>
      </c>
      <c r="Q120" s="4"/>
      <c r="R120" s="2" t="s">
        <v>13</v>
      </c>
      <c r="S120" s="4" t="s">
        <v>91</v>
      </c>
      <c r="T120" s="3" t="s">
        <v>11</v>
      </c>
      <c r="U120" s="1" t="s">
        <v>95</v>
      </c>
      <c r="V120" s="1">
        <v>20150325</v>
      </c>
      <c r="W120" s="1" t="s">
        <v>115</v>
      </c>
      <c r="X120" s="1">
        <v>20150521</v>
      </c>
    </row>
    <row r="121" spans="1:24" ht="15" x14ac:dyDescent="0.25">
      <c r="B121" s="1" t="s">
        <v>7</v>
      </c>
      <c r="C121" s="50" t="s">
        <v>102</v>
      </c>
      <c r="D121" s="31" t="s">
        <v>14</v>
      </c>
      <c r="E121" s="26">
        <v>41906</v>
      </c>
      <c r="F121" s="49">
        <v>0.51736111111111105</v>
      </c>
      <c r="G121">
        <v>19</v>
      </c>
      <c r="H121">
        <v>0.6</v>
      </c>
      <c r="I121">
        <v>3</v>
      </c>
      <c r="J121">
        <v>40.1</v>
      </c>
      <c r="K121">
        <v>0.183</v>
      </c>
      <c r="L121" s="5" t="s">
        <v>14</v>
      </c>
      <c r="M121">
        <v>0.6</v>
      </c>
      <c r="N121">
        <v>0.11</v>
      </c>
      <c r="O121" s="5">
        <f t="shared" si="20"/>
        <v>13.349514563106796</v>
      </c>
      <c r="P121" s="6">
        <f t="shared" si="19"/>
        <v>1.2450000000000001</v>
      </c>
      <c r="Q121" s="4"/>
      <c r="R121" s="2" t="s">
        <v>13</v>
      </c>
      <c r="S121" s="4" t="s">
        <v>91</v>
      </c>
      <c r="T121" s="3" t="s">
        <v>11</v>
      </c>
      <c r="U121" s="1" t="s">
        <v>95</v>
      </c>
      <c r="V121" s="1">
        <v>20150325</v>
      </c>
      <c r="W121" s="1" t="s">
        <v>115</v>
      </c>
      <c r="X121" s="1">
        <v>20150521</v>
      </c>
    </row>
    <row r="122" spans="1:24" ht="15" x14ac:dyDescent="0.25">
      <c r="B122" s="1" t="s">
        <v>7</v>
      </c>
      <c r="C122" s="50" t="s">
        <v>102</v>
      </c>
      <c r="D122" s="31" t="s">
        <v>14</v>
      </c>
      <c r="E122" s="26">
        <v>41906</v>
      </c>
      <c r="F122" s="49">
        <v>0.51874999999999993</v>
      </c>
      <c r="G122">
        <v>20</v>
      </c>
      <c r="H122">
        <v>0.6</v>
      </c>
      <c r="I122">
        <v>2</v>
      </c>
      <c r="J122">
        <v>40.4</v>
      </c>
      <c r="K122">
        <v>0.127</v>
      </c>
      <c r="L122" s="5" t="s">
        <v>14</v>
      </c>
      <c r="M122">
        <v>0.6</v>
      </c>
      <c r="N122">
        <v>7.5999999999999998E-2</v>
      </c>
      <c r="O122" s="5">
        <f t="shared" si="20"/>
        <v>9.2233009708737868</v>
      </c>
      <c r="P122" s="6">
        <f t="shared" si="19"/>
        <v>1.2450000000000001</v>
      </c>
      <c r="Q122" s="4"/>
      <c r="R122" s="2" t="s">
        <v>13</v>
      </c>
      <c r="S122" s="4" t="s">
        <v>91</v>
      </c>
      <c r="T122" s="3" t="s">
        <v>11</v>
      </c>
      <c r="U122" s="1" t="s">
        <v>95</v>
      </c>
      <c r="V122" s="1">
        <v>20150325</v>
      </c>
      <c r="W122" s="1" t="s">
        <v>115</v>
      </c>
      <c r="X122" s="1">
        <v>20150521</v>
      </c>
    </row>
    <row r="123" spans="1:24" ht="15" x14ac:dyDescent="0.25">
      <c r="B123" s="1" t="s">
        <v>7</v>
      </c>
      <c r="C123" s="50" t="s">
        <v>102</v>
      </c>
      <c r="D123" s="31" t="s">
        <v>14</v>
      </c>
      <c r="E123" s="26">
        <v>41906</v>
      </c>
      <c r="F123" s="49">
        <v>0.52013888888888882</v>
      </c>
      <c r="G123">
        <v>21</v>
      </c>
      <c r="H123">
        <v>0.3</v>
      </c>
      <c r="I123">
        <v>2</v>
      </c>
      <c r="J123">
        <v>50.1</v>
      </c>
      <c r="K123">
        <v>0.106</v>
      </c>
      <c r="L123" s="5" t="s">
        <v>14</v>
      </c>
      <c r="M123">
        <v>0.3</v>
      </c>
      <c r="N123">
        <v>3.2000000000000001E-2</v>
      </c>
      <c r="O123" s="5">
        <f t="shared" si="20"/>
        <v>3.8834951456310685</v>
      </c>
      <c r="P123" s="6">
        <f t="shared" si="19"/>
        <v>1.2450000000000001</v>
      </c>
      <c r="Q123" s="4"/>
      <c r="R123" s="2" t="s">
        <v>13</v>
      </c>
      <c r="S123" s="4" t="s">
        <v>91</v>
      </c>
      <c r="T123" s="3" t="s">
        <v>11</v>
      </c>
      <c r="U123" s="1" t="s">
        <v>95</v>
      </c>
      <c r="V123" s="1">
        <v>20150325</v>
      </c>
      <c r="W123" s="1" t="s">
        <v>115</v>
      </c>
      <c r="X123" s="1">
        <v>20150521</v>
      </c>
    </row>
    <row r="124" spans="1:24" ht="15" x14ac:dyDescent="0.25">
      <c r="B124" s="1" t="s">
        <v>7</v>
      </c>
      <c r="C124" s="50" t="s">
        <v>102</v>
      </c>
      <c r="D124" s="31" t="s">
        <v>14</v>
      </c>
      <c r="E124" s="26">
        <v>41906</v>
      </c>
      <c r="F124" s="49">
        <v>0.52083333333333337</v>
      </c>
      <c r="G124">
        <v>22</v>
      </c>
      <c r="H124">
        <v>0</v>
      </c>
      <c r="I124">
        <v>0</v>
      </c>
      <c r="J124">
        <v>40</v>
      </c>
      <c r="K124">
        <v>0</v>
      </c>
      <c r="L124" s="5" t="s">
        <v>14</v>
      </c>
      <c r="M124">
        <v>0</v>
      </c>
      <c r="N124">
        <v>0</v>
      </c>
      <c r="O124" s="5">
        <f t="shared" si="20"/>
        <v>0</v>
      </c>
      <c r="P124" s="6">
        <f t="shared" si="19"/>
        <v>1.2450000000000001</v>
      </c>
      <c r="Q124" s="4"/>
      <c r="R124" s="2" t="s">
        <v>13</v>
      </c>
      <c r="S124" s="4" t="s">
        <v>91</v>
      </c>
      <c r="T124" s="3" t="s">
        <v>11</v>
      </c>
      <c r="U124" s="1" t="s">
        <v>95</v>
      </c>
      <c r="V124" s="1">
        <v>20150325</v>
      </c>
      <c r="W124" s="1" t="s">
        <v>115</v>
      </c>
      <c r="X124" s="1">
        <v>20150521</v>
      </c>
    </row>
    <row r="125" spans="1:24" x14ac:dyDescent="0.2">
      <c r="A125" s="15"/>
      <c r="B125" s="15"/>
      <c r="C125" s="39"/>
      <c r="D125" s="39"/>
      <c r="E125" s="27"/>
      <c r="F125" s="23"/>
      <c r="G125" s="15"/>
      <c r="H125" s="15"/>
      <c r="I125" s="15"/>
      <c r="J125" s="15"/>
      <c r="K125" s="15"/>
      <c r="L125" s="15"/>
      <c r="M125" s="15"/>
      <c r="N125" s="15"/>
      <c r="O125" s="15"/>
      <c r="P125" s="15"/>
      <c r="Q125" s="15"/>
      <c r="R125" s="15"/>
      <c r="S125" s="15"/>
      <c r="T125" s="19"/>
      <c r="U125" s="15"/>
      <c r="V125" s="15"/>
      <c r="W125" s="15"/>
      <c r="X125" s="15"/>
    </row>
    <row r="126" spans="1:24" ht="15" x14ac:dyDescent="0.25">
      <c r="B126" s="1" t="s">
        <v>8</v>
      </c>
      <c r="C126" s="3" t="s">
        <v>122</v>
      </c>
      <c r="D126" s="31" t="s">
        <v>14</v>
      </c>
      <c r="E126" s="26">
        <v>41906</v>
      </c>
      <c r="F126" s="49">
        <v>0.60763888888888895</v>
      </c>
      <c r="G126">
        <v>5.5</v>
      </c>
      <c r="H126">
        <v>0</v>
      </c>
      <c r="I126">
        <v>0</v>
      </c>
      <c r="J126">
        <v>0</v>
      </c>
      <c r="K126">
        <v>0</v>
      </c>
      <c r="L126" s="4" t="s">
        <v>14</v>
      </c>
      <c r="M126">
        <v>0</v>
      </c>
      <c r="N126">
        <v>0</v>
      </c>
      <c r="O126" s="5">
        <f>N126/$P$126*100</f>
        <v>0</v>
      </c>
      <c r="P126" s="6">
        <f>SUM(N$126:N$143)</f>
        <v>1.6860000000000004</v>
      </c>
      <c r="Q126" s="1" t="s">
        <v>84</v>
      </c>
      <c r="R126" s="2" t="s">
        <v>13</v>
      </c>
      <c r="S126" s="4" t="s">
        <v>92</v>
      </c>
      <c r="T126" s="3" t="s">
        <v>11</v>
      </c>
      <c r="U126" s="1" t="s">
        <v>95</v>
      </c>
      <c r="V126" s="1">
        <v>20150325</v>
      </c>
      <c r="W126" s="1" t="s">
        <v>115</v>
      </c>
      <c r="X126" s="1">
        <v>20150521</v>
      </c>
    </row>
    <row r="127" spans="1:24" ht="15" x14ac:dyDescent="0.25">
      <c r="B127" s="1" t="s">
        <v>8</v>
      </c>
      <c r="C127" s="3" t="s">
        <v>123</v>
      </c>
      <c r="D127" s="31" t="s">
        <v>14</v>
      </c>
      <c r="E127" s="26">
        <v>41906</v>
      </c>
      <c r="F127" s="49">
        <v>0.60763888888888895</v>
      </c>
      <c r="G127">
        <v>6.5</v>
      </c>
      <c r="H127">
        <v>0.2</v>
      </c>
      <c r="I127">
        <v>0</v>
      </c>
      <c r="J127">
        <v>40</v>
      </c>
      <c r="K127">
        <v>0</v>
      </c>
      <c r="L127" s="4" t="s">
        <v>14</v>
      </c>
      <c r="M127">
        <v>0.2</v>
      </c>
      <c r="N127">
        <v>0</v>
      </c>
      <c r="O127" s="5">
        <f>N127/$P$126*100</f>
        <v>0</v>
      </c>
      <c r="P127" s="6">
        <f t="shared" ref="P127:P143" si="21">SUM(N$126:N$143)</f>
        <v>1.6860000000000004</v>
      </c>
      <c r="Q127" s="4"/>
      <c r="R127" s="2" t="s">
        <v>13</v>
      </c>
      <c r="S127" s="4" t="s">
        <v>92</v>
      </c>
      <c r="T127" s="3" t="s">
        <v>11</v>
      </c>
      <c r="U127" s="1" t="s">
        <v>95</v>
      </c>
      <c r="V127" s="1">
        <v>20150325</v>
      </c>
      <c r="W127" s="1" t="s">
        <v>115</v>
      </c>
      <c r="X127" s="1">
        <v>20150521</v>
      </c>
    </row>
    <row r="128" spans="1:24" ht="15" x14ac:dyDescent="0.25">
      <c r="B128" s="1" t="s">
        <v>8</v>
      </c>
      <c r="C128" s="3" t="s">
        <v>124</v>
      </c>
      <c r="D128" s="31" t="s">
        <v>14</v>
      </c>
      <c r="E128" s="26">
        <v>41906</v>
      </c>
      <c r="F128" s="49">
        <v>0.60833333333333328</v>
      </c>
      <c r="G128">
        <v>7.5</v>
      </c>
      <c r="H128">
        <v>0.2</v>
      </c>
      <c r="I128">
        <v>0</v>
      </c>
      <c r="J128">
        <v>40</v>
      </c>
      <c r="K128">
        <v>0</v>
      </c>
      <c r="L128" s="4" t="s">
        <v>14</v>
      </c>
      <c r="M128">
        <v>0.2</v>
      </c>
      <c r="N128">
        <v>0</v>
      </c>
      <c r="O128" s="5">
        <f t="shared" ref="O128:O143" si="22">N128/$P$126*100</f>
        <v>0</v>
      </c>
      <c r="P128" s="6">
        <f t="shared" si="21"/>
        <v>1.6860000000000004</v>
      </c>
      <c r="Q128" s="4"/>
      <c r="R128" s="2" t="s">
        <v>13</v>
      </c>
      <c r="S128" s="4" t="s">
        <v>92</v>
      </c>
      <c r="T128" s="3" t="s">
        <v>11</v>
      </c>
      <c r="U128" s="1" t="s">
        <v>95</v>
      </c>
      <c r="V128" s="1">
        <v>20150325</v>
      </c>
      <c r="W128" s="1" t="s">
        <v>115</v>
      </c>
      <c r="X128" s="1">
        <v>20150521</v>
      </c>
    </row>
    <row r="129" spans="1:24" ht="15" x14ac:dyDescent="0.25">
      <c r="B129" s="1" t="s">
        <v>8</v>
      </c>
      <c r="C129" s="3" t="s">
        <v>125</v>
      </c>
      <c r="D129" s="31" t="s">
        <v>14</v>
      </c>
      <c r="E129" s="26">
        <v>41906</v>
      </c>
      <c r="F129" s="49">
        <v>0.61041666666666672</v>
      </c>
      <c r="G129">
        <v>8.5</v>
      </c>
      <c r="H129">
        <v>0.2</v>
      </c>
      <c r="I129">
        <v>3</v>
      </c>
      <c r="J129">
        <v>60.6</v>
      </c>
      <c r="K129">
        <v>0.127</v>
      </c>
      <c r="L129" s="4" t="s">
        <v>14</v>
      </c>
      <c r="M129">
        <v>0.2</v>
      </c>
      <c r="N129">
        <v>2.5000000000000001E-2</v>
      </c>
      <c r="O129" s="5">
        <f t="shared" si="22"/>
        <v>1.4827995255041515</v>
      </c>
      <c r="P129" s="6">
        <f t="shared" si="21"/>
        <v>1.6860000000000004</v>
      </c>
      <c r="R129" s="2" t="s">
        <v>13</v>
      </c>
      <c r="S129" s="4" t="s">
        <v>92</v>
      </c>
      <c r="T129" s="3" t="s">
        <v>11</v>
      </c>
      <c r="U129" s="1" t="s">
        <v>95</v>
      </c>
      <c r="V129" s="1">
        <v>20150325</v>
      </c>
      <c r="W129" s="1" t="s">
        <v>115</v>
      </c>
      <c r="X129" s="1">
        <v>20150521</v>
      </c>
    </row>
    <row r="130" spans="1:24" ht="15" x14ac:dyDescent="0.25">
      <c r="B130" s="1" t="s">
        <v>8</v>
      </c>
      <c r="C130" s="3" t="s">
        <v>126</v>
      </c>
      <c r="D130" s="31" t="s">
        <v>14</v>
      </c>
      <c r="E130" s="26">
        <v>41906</v>
      </c>
      <c r="F130" s="49">
        <v>0.61111111111111105</v>
      </c>
      <c r="G130">
        <v>9.5</v>
      </c>
      <c r="H130">
        <v>0.2</v>
      </c>
      <c r="I130">
        <v>5</v>
      </c>
      <c r="J130">
        <v>45.5</v>
      </c>
      <c r="K130">
        <v>0.26</v>
      </c>
      <c r="L130" s="4" t="s">
        <v>14</v>
      </c>
      <c r="M130">
        <v>0.2</v>
      </c>
      <c r="N130">
        <v>5.1999999999999998E-2</v>
      </c>
      <c r="O130" s="5">
        <f t="shared" si="22"/>
        <v>3.0842230130486348</v>
      </c>
      <c r="P130" s="6">
        <f t="shared" si="21"/>
        <v>1.6860000000000004</v>
      </c>
      <c r="R130" s="2" t="s">
        <v>13</v>
      </c>
      <c r="S130" s="4" t="s">
        <v>92</v>
      </c>
      <c r="T130" s="3" t="s">
        <v>11</v>
      </c>
      <c r="U130" s="1" t="s">
        <v>95</v>
      </c>
      <c r="V130" s="1">
        <v>20150325</v>
      </c>
      <c r="W130" s="1" t="s">
        <v>115</v>
      </c>
      <c r="X130" s="1">
        <v>20150521</v>
      </c>
    </row>
    <row r="131" spans="1:24" ht="15" x14ac:dyDescent="0.25">
      <c r="B131" s="1" t="s">
        <v>8</v>
      </c>
      <c r="C131" s="3" t="s">
        <v>127</v>
      </c>
      <c r="D131" s="31" t="s">
        <v>14</v>
      </c>
      <c r="E131" s="26">
        <v>41906</v>
      </c>
      <c r="F131" s="49">
        <v>0.6118055555555556</v>
      </c>
      <c r="G131">
        <v>10.5</v>
      </c>
      <c r="H131">
        <v>0.4</v>
      </c>
      <c r="I131">
        <v>7</v>
      </c>
      <c r="J131">
        <v>43.1</v>
      </c>
      <c r="K131">
        <v>0.376</v>
      </c>
      <c r="L131" s="4" t="s">
        <v>14</v>
      </c>
      <c r="M131">
        <v>0.4</v>
      </c>
      <c r="N131">
        <v>0.15</v>
      </c>
      <c r="O131" s="5">
        <f t="shared" si="22"/>
        <v>8.8967971530249095</v>
      </c>
      <c r="P131" s="6">
        <f t="shared" si="21"/>
        <v>1.6860000000000004</v>
      </c>
      <c r="R131" s="2" t="s">
        <v>13</v>
      </c>
      <c r="S131" s="4" t="s">
        <v>92</v>
      </c>
      <c r="T131" s="3" t="s">
        <v>11</v>
      </c>
      <c r="U131" s="1" t="s">
        <v>95</v>
      </c>
      <c r="V131" s="1">
        <v>20150325</v>
      </c>
      <c r="W131" s="1" t="s">
        <v>115</v>
      </c>
      <c r="X131" s="1">
        <v>20150521</v>
      </c>
    </row>
    <row r="132" spans="1:24" ht="15" x14ac:dyDescent="0.25">
      <c r="B132" s="1" t="s">
        <v>8</v>
      </c>
      <c r="C132" s="3" t="s">
        <v>128</v>
      </c>
      <c r="D132" s="31" t="s">
        <v>14</v>
      </c>
      <c r="E132" s="26">
        <v>41906</v>
      </c>
      <c r="F132" s="49">
        <v>0.61319444444444449</v>
      </c>
      <c r="G132">
        <v>11.5</v>
      </c>
      <c r="H132">
        <v>0.3</v>
      </c>
      <c r="I132">
        <v>2</v>
      </c>
      <c r="J132">
        <v>48.6</v>
      </c>
      <c r="K132">
        <v>0.108</v>
      </c>
      <c r="L132" s="4" t="s">
        <v>14</v>
      </c>
      <c r="M132">
        <v>0.3</v>
      </c>
      <c r="N132">
        <v>3.2000000000000001E-2</v>
      </c>
      <c r="O132" s="5">
        <f t="shared" si="22"/>
        <v>1.8979833926453138</v>
      </c>
      <c r="P132" s="6">
        <f t="shared" si="21"/>
        <v>1.6860000000000004</v>
      </c>
      <c r="Q132" s="4"/>
      <c r="R132" s="2" t="s">
        <v>13</v>
      </c>
      <c r="S132" s="4" t="s">
        <v>92</v>
      </c>
      <c r="T132" s="3" t="s">
        <v>11</v>
      </c>
      <c r="U132" s="1" t="s">
        <v>95</v>
      </c>
      <c r="V132" s="1">
        <v>20150325</v>
      </c>
      <c r="W132" s="1" t="s">
        <v>115</v>
      </c>
      <c r="X132" s="1">
        <v>20150521</v>
      </c>
    </row>
    <row r="133" spans="1:24" ht="15" x14ac:dyDescent="0.25">
      <c r="B133" s="1" t="s">
        <v>8</v>
      </c>
      <c r="C133" s="3" t="s">
        <v>129</v>
      </c>
      <c r="D133" s="31" t="s">
        <v>14</v>
      </c>
      <c r="E133" s="26">
        <v>41906</v>
      </c>
      <c r="F133" s="49">
        <v>0.61388888888888882</v>
      </c>
      <c r="G133">
        <v>12.5</v>
      </c>
      <c r="H133">
        <v>0.3</v>
      </c>
      <c r="I133">
        <v>5</v>
      </c>
      <c r="J133">
        <v>40.4</v>
      </c>
      <c r="K133">
        <v>0.29099999999999998</v>
      </c>
      <c r="L133" s="4" t="s">
        <v>14</v>
      </c>
      <c r="M133">
        <v>0.3</v>
      </c>
      <c r="N133">
        <v>8.6999999999999994E-2</v>
      </c>
      <c r="O133" s="5">
        <f t="shared" si="22"/>
        <v>5.1601423487544471</v>
      </c>
      <c r="P133" s="6">
        <f t="shared" si="21"/>
        <v>1.6860000000000004</v>
      </c>
      <c r="Q133" s="4"/>
      <c r="R133" s="2" t="s">
        <v>13</v>
      </c>
      <c r="S133" s="4" t="s">
        <v>92</v>
      </c>
      <c r="T133" s="3" t="s">
        <v>11</v>
      </c>
      <c r="U133" s="1" t="s">
        <v>95</v>
      </c>
      <c r="V133" s="1">
        <v>20150325</v>
      </c>
      <c r="W133" s="1" t="s">
        <v>115</v>
      </c>
      <c r="X133" s="1">
        <v>20150521</v>
      </c>
    </row>
    <row r="134" spans="1:24" ht="15" x14ac:dyDescent="0.25">
      <c r="B134" s="1" t="s">
        <v>8</v>
      </c>
      <c r="C134" s="3" t="s">
        <v>130</v>
      </c>
      <c r="D134" s="31" t="s">
        <v>14</v>
      </c>
      <c r="E134" s="26">
        <v>41906</v>
      </c>
      <c r="F134" s="49">
        <v>0.61458333333333337</v>
      </c>
      <c r="G134">
        <v>13.5</v>
      </c>
      <c r="H134">
        <v>3</v>
      </c>
      <c r="I134">
        <v>6</v>
      </c>
      <c r="J134">
        <v>44.3</v>
      </c>
      <c r="K134">
        <v>0.316</v>
      </c>
      <c r="L134" s="4" t="s">
        <v>14</v>
      </c>
      <c r="M134">
        <v>3</v>
      </c>
      <c r="N134">
        <v>0.94799999999999995</v>
      </c>
      <c r="O134" s="5">
        <f t="shared" si="22"/>
        <v>56.227758007117423</v>
      </c>
      <c r="P134" s="6">
        <f t="shared" si="21"/>
        <v>1.6860000000000004</v>
      </c>
      <c r="Q134" s="4"/>
      <c r="R134" s="2" t="s">
        <v>13</v>
      </c>
      <c r="S134" s="4" t="s">
        <v>92</v>
      </c>
      <c r="T134" s="3" t="s">
        <v>11</v>
      </c>
      <c r="U134" s="1" t="s">
        <v>95</v>
      </c>
      <c r="V134" s="1">
        <v>20150325</v>
      </c>
      <c r="W134" s="1" t="s">
        <v>115</v>
      </c>
      <c r="X134" s="1">
        <v>20150521</v>
      </c>
    </row>
    <row r="135" spans="1:24" ht="15" x14ac:dyDescent="0.25">
      <c r="B135" s="1" t="s">
        <v>8</v>
      </c>
      <c r="C135" s="3" t="s">
        <v>131</v>
      </c>
      <c r="D135" s="31" t="s">
        <v>14</v>
      </c>
      <c r="E135" s="26">
        <v>41906</v>
      </c>
      <c r="F135" s="49">
        <v>0.61597222222222225</v>
      </c>
      <c r="G135">
        <v>14.5</v>
      </c>
      <c r="H135">
        <v>0.2</v>
      </c>
      <c r="I135">
        <v>7</v>
      </c>
      <c r="J135">
        <v>46.4</v>
      </c>
      <c r="K135">
        <v>0.35</v>
      </c>
      <c r="L135" s="4" t="s">
        <v>14</v>
      </c>
      <c r="M135">
        <v>0.2</v>
      </c>
      <c r="N135">
        <v>7.0000000000000007E-2</v>
      </c>
      <c r="O135" s="5">
        <f t="shared" si="22"/>
        <v>4.1518386714116247</v>
      </c>
      <c r="P135" s="6">
        <f t="shared" si="21"/>
        <v>1.6860000000000004</v>
      </c>
      <c r="Q135" s="4"/>
      <c r="R135" s="2" t="s">
        <v>13</v>
      </c>
      <c r="S135" s="4" t="s">
        <v>92</v>
      </c>
      <c r="T135" s="3" t="s">
        <v>11</v>
      </c>
      <c r="U135" s="1" t="s">
        <v>95</v>
      </c>
      <c r="V135" s="1">
        <v>20150325</v>
      </c>
      <c r="W135" s="1" t="s">
        <v>115</v>
      </c>
      <c r="X135" s="1">
        <v>20150521</v>
      </c>
    </row>
    <row r="136" spans="1:24" ht="15" x14ac:dyDescent="0.25">
      <c r="B136" s="1" t="s">
        <v>8</v>
      </c>
      <c r="C136" s="3" t="s">
        <v>132</v>
      </c>
      <c r="D136" s="31" t="s">
        <v>14</v>
      </c>
      <c r="E136" s="26">
        <v>41906</v>
      </c>
      <c r="F136" s="49">
        <v>0.6166666666666667</v>
      </c>
      <c r="G136">
        <v>15.5</v>
      </c>
      <c r="H136">
        <v>0.3</v>
      </c>
      <c r="I136">
        <v>7</v>
      </c>
      <c r="J136">
        <v>44.3</v>
      </c>
      <c r="K136">
        <v>0.36599999999999999</v>
      </c>
      <c r="L136" s="4" t="s">
        <v>14</v>
      </c>
      <c r="M136">
        <v>0.3</v>
      </c>
      <c r="N136">
        <v>0.11</v>
      </c>
      <c r="O136" s="5">
        <f t="shared" si="22"/>
        <v>6.5243179122182662</v>
      </c>
      <c r="P136" s="6">
        <f t="shared" si="21"/>
        <v>1.6860000000000004</v>
      </c>
      <c r="R136" s="2" t="s">
        <v>13</v>
      </c>
      <c r="S136" s="4" t="s">
        <v>92</v>
      </c>
      <c r="T136" s="3" t="s">
        <v>11</v>
      </c>
      <c r="U136" s="1" t="s">
        <v>95</v>
      </c>
      <c r="V136" s="1">
        <v>20150325</v>
      </c>
      <c r="W136" s="1" t="s">
        <v>115</v>
      </c>
      <c r="X136" s="1">
        <v>20150521</v>
      </c>
    </row>
    <row r="137" spans="1:24" ht="15" x14ac:dyDescent="0.25">
      <c r="B137" s="1" t="s">
        <v>8</v>
      </c>
      <c r="C137" s="3" t="s">
        <v>133</v>
      </c>
      <c r="D137" s="31" t="s">
        <v>14</v>
      </c>
      <c r="E137" s="26">
        <v>41906</v>
      </c>
      <c r="F137" s="49">
        <v>0.61736111111111114</v>
      </c>
      <c r="G137">
        <v>16.5</v>
      </c>
      <c r="H137">
        <v>0.3</v>
      </c>
      <c r="I137">
        <v>5</v>
      </c>
      <c r="J137">
        <v>41</v>
      </c>
      <c r="K137">
        <v>0.28699999999999998</v>
      </c>
      <c r="L137" s="4" t="s">
        <v>14</v>
      </c>
      <c r="M137">
        <v>0.3</v>
      </c>
      <c r="N137">
        <v>8.5999999999999993E-2</v>
      </c>
      <c r="O137" s="5">
        <f t="shared" si="22"/>
        <v>5.1008303677342806</v>
      </c>
      <c r="P137" s="6">
        <f t="shared" si="21"/>
        <v>1.6860000000000004</v>
      </c>
      <c r="R137" s="2" t="s">
        <v>13</v>
      </c>
      <c r="S137" s="4" t="s">
        <v>92</v>
      </c>
      <c r="T137" s="3" t="s">
        <v>11</v>
      </c>
      <c r="U137" s="1" t="s">
        <v>95</v>
      </c>
      <c r="V137" s="1">
        <v>20150325</v>
      </c>
      <c r="W137" s="1" t="s">
        <v>115</v>
      </c>
      <c r="X137" s="1">
        <v>20150521</v>
      </c>
    </row>
    <row r="138" spans="1:24" ht="15" x14ac:dyDescent="0.25">
      <c r="A138" s="28"/>
      <c r="B138" s="1" t="s">
        <v>8</v>
      </c>
      <c r="C138" s="3" t="s">
        <v>134</v>
      </c>
      <c r="D138" s="31" t="s">
        <v>14</v>
      </c>
      <c r="E138" s="26">
        <v>41906</v>
      </c>
      <c r="F138" s="49">
        <v>0.61875000000000002</v>
      </c>
      <c r="G138">
        <v>17.5</v>
      </c>
      <c r="H138">
        <v>0.4</v>
      </c>
      <c r="I138">
        <v>4</v>
      </c>
      <c r="J138">
        <v>50</v>
      </c>
      <c r="K138">
        <v>0.19400000000000001</v>
      </c>
      <c r="L138" s="4" t="s">
        <v>14</v>
      </c>
      <c r="M138">
        <v>0.4</v>
      </c>
      <c r="N138">
        <v>7.8E-2</v>
      </c>
      <c r="O138" s="5">
        <f t="shared" si="22"/>
        <v>4.6263345195729526</v>
      </c>
      <c r="P138" s="6">
        <f t="shared" si="21"/>
        <v>1.6860000000000004</v>
      </c>
      <c r="Q138" s="28"/>
      <c r="R138" s="2" t="s">
        <v>13</v>
      </c>
      <c r="S138" s="4" t="s">
        <v>92</v>
      </c>
      <c r="T138" s="3" t="s">
        <v>11</v>
      </c>
      <c r="U138" s="1" t="s">
        <v>95</v>
      </c>
      <c r="V138" s="1">
        <v>20150325</v>
      </c>
      <c r="W138" s="1" t="s">
        <v>115</v>
      </c>
      <c r="X138" s="1">
        <v>20150521</v>
      </c>
    </row>
    <row r="139" spans="1:24" ht="15" x14ac:dyDescent="0.25">
      <c r="A139" s="28"/>
      <c r="B139" s="1" t="s">
        <v>8</v>
      </c>
      <c r="C139" s="3" t="s">
        <v>135</v>
      </c>
      <c r="D139" s="31" t="s">
        <v>14</v>
      </c>
      <c r="E139" s="26">
        <v>41906</v>
      </c>
      <c r="F139" s="49">
        <v>0.61944444444444446</v>
      </c>
      <c r="G139">
        <v>18.5</v>
      </c>
      <c r="H139">
        <v>0.4</v>
      </c>
      <c r="I139">
        <v>0</v>
      </c>
      <c r="J139">
        <v>40</v>
      </c>
      <c r="K139">
        <v>0</v>
      </c>
      <c r="L139" s="4" t="s">
        <v>14</v>
      </c>
      <c r="M139">
        <v>0.4</v>
      </c>
      <c r="N139">
        <v>0</v>
      </c>
      <c r="O139" s="5">
        <f t="shared" si="22"/>
        <v>0</v>
      </c>
      <c r="P139" s="6">
        <f t="shared" si="21"/>
        <v>1.6860000000000004</v>
      </c>
      <c r="Q139" s="28"/>
      <c r="R139" s="2" t="s">
        <v>13</v>
      </c>
      <c r="S139" s="4" t="s">
        <v>92</v>
      </c>
      <c r="T139" s="3" t="s">
        <v>11</v>
      </c>
      <c r="U139" s="1" t="s">
        <v>95</v>
      </c>
      <c r="V139" s="1">
        <v>20150325</v>
      </c>
      <c r="W139" s="1" t="s">
        <v>115</v>
      </c>
      <c r="X139" s="1">
        <v>20150521</v>
      </c>
    </row>
    <row r="140" spans="1:24" ht="15" x14ac:dyDescent="0.25">
      <c r="B140" s="1" t="s">
        <v>8</v>
      </c>
      <c r="C140" s="3" t="s">
        <v>136</v>
      </c>
      <c r="D140" s="31" t="s">
        <v>14</v>
      </c>
      <c r="E140" s="26">
        <v>41906</v>
      </c>
      <c r="F140" s="49">
        <v>0.62013888888888891</v>
      </c>
      <c r="G140">
        <v>19.5</v>
      </c>
      <c r="H140">
        <v>0.4</v>
      </c>
      <c r="I140">
        <v>2</v>
      </c>
      <c r="J140">
        <v>42.8</v>
      </c>
      <c r="K140">
        <v>0.121</v>
      </c>
      <c r="L140" s="4" t="s">
        <v>14</v>
      </c>
      <c r="M140">
        <v>0.4</v>
      </c>
      <c r="N140">
        <v>4.8000000000000001E-2</v>
      </c>
      <c r="O140" s="5">
        <f t="shared" si="22"/>
        <v>2.8469750889679712</v>
      </c>
      <c r="P140" s="6">
        <f t="shared" si="21"/>
        <v>1.6860000000000004</v>
      </c>
      <c r="R140" s="2" t="s">
        <v>13</v>
      </c>
      <c r="S140" s="4" t="s">
        <v>92</v>
      </c>
      <c r="T140" s="3" t="s">
        <v>11</v>
      </c>
      <c r="U140" s="1" t="s">
        <v>95</v>
      </c>
      <c r="V140" s="1">
        <v>20150325</v>
      </c>
      <c r="W140" s="1" t="s">
        <v>115</v>
      </c>
      <c r="X140" s="1">
        <v>20150521</v>
      </c>
    </row>
    <row r="141" spans="1:24" ht="15" x14ac:dyDescent="0.25">
      <c r="B141" s="1" t="s">
        <v>8</v>
      </c>
      <c r="C141" s="3" t="s">
        <v>137</v>
      </c>
      <c r="D141" s="31" t="s">
        <v>14</v>
      </c>
      <c r="E141" s="26">
        <v>41906</v>
      </c>
      <c r="F141" s="49">
        <v>0.62083333333333335</v>
      </c>
      <c r="G141">
        <v>20.5</v>
      </c>
      <c r="H141">
        <v>0.3</v>
      </c>
      <c r="I141">
        <v>0</v>
      </c>
      <c r="J141">
        <v>40</v>
      </c>
      <c r="K141">
        <v>0</v>
      </c>
      <c r="L141" s="4" t="s">
        <v>14</v>
      </c>
      <c r="M141">
        <v>0.3</v>
      </c>
      <c r="N141">
        <v>0</v>
      </c>
      <c r="O141" s="5">
        <f t="shared" si="22"/>
        <v>0</v>
      </c>
      <c r="P141" s="6">
        <f t="shared" si="21"/>
        <v>1.6860000000000004</v>
      </c>
      <c r="R141" s="2" t="s">
        <v>13</v>
      </c>
      <c r="S141" s="4" t="s">
        <v>92</v>
      </c>
      <c r="T141" s="3" t="s">
        <v>11</v>
      </c>
      <c r="U141" s="1" t="s">
        <v>95</v>
      </c>
      <c r="V141" s="1">
        <v>20150325</v>
      </c>
      <c r="W141" s="1" t="s">
        <v>115</v>
      </c>
      <c r="X141" s="1">
        <v>20150521</v>
      </c>
    </row>
    <row r="142" spans="1:24" s="28" customFormat="1" ht="15" x14ac:dyDescent="0.25">
      <c r="A142" s="1"/>
      <c r="B142" s="1" t="s">
        <v>8</v>
      </c>
      <c r="C142" s="3" t="s">
        <v>138</v>
      </c>
      <c r="D142" s="31" t="s">
        <v>14</v>
      </c>
      <c r="E142" s="26">
        <v>41906</v>
      </c>
      <c r="F142" s="49">
        <v>0.62222222222222223</v>
      </c>
      <c r="G142">
        <v>21.5</v>
      </c>
      <c r="H142">
        <v>0.1</v>
      </c>
      <c r="I142">
        <v>0</v>
      </c>
      <c r="J142">
        <v>40</v>
      </c>
      <c r="K142">
        <v>0</v>
      </c>
      <c r="L142" s="4" t="s">
        <v>14</v>
      </c>
      <c r="M142">
        <v>0.1</v>
      </c>
      <c r="N142">
        <v>0</v>
      </c>
      <c r="O142" s="5">
        <f t="shared" si="22"/>
        <v>0</v>
      </c>
      <c r="P142" s="6">
        <f t="shared" si="21"/>
        <v>1.6860000000000004</v>
      </c>
      <c r="Q142" s="1"/>
      <c r="R142" s="2" t="s">
        <v>13</v>
      </c>
      <c r="S142" s="4" t="s">
        <v>92</v>
      </c>
      <c r="T142" s="3" t="s">
        <v>11</v>
      </c>
      <c r="U142" s="1" t="s">
        <v>95</v>
      </c>
      <c r="V142" s="1">
        <v>20150325</v>
      </c>
      <c r="W142" s="1" t="s">
        <v>115</v>
      </c>
      <c r="X142" s="1">
        <v>20150521</v>
      </c>
    </row>
    <row r="143" spans="1:24" s="28" customFormat="1" ht="15" x14ac:dyDescent="0.25">
      <c r="A143" s="1"/>
      <c r="B143" s="1" t="s">
        <v>8</v>
      </c>
      <c r="C143" s="3" t="s">
        <v>139</v>
      </c>
      <c r="D143" s="31" t="s">
        <v>14</v>
      </c>
      <c r="E143" s="26">
        <v>41906</v>
      </c>
      <c r="F143" s="49">
        <v>0.62291666666666667</v>
      </c>
      <c r="G143">
        <v>22.5</v>
      </c>
      <c r="H143">
        <v>0</v>
      </c>
      <c r="I143">
        <v>0</v>
      </c>
      <c r="J143">
        <v>40</v>
      </c>
      <c r="K143">
        <v>0</v>
      </c>
      <c r="L143" s="4" t="s">
        <v>14</v>
      </c>
      <c r="M143">
        <v>0</v>
      </c>
      <c r="N143">
        <v>0</v>
      </c>
      <c r="O143" s="5">
        <f t="shared" si="22"/>
        <v>0</v>
      </c>
      <c r="P143" s="6">
        <f t="shared" si="21"/>
        <v>1.6860000000000004</v>
      </c>
      <c r="Q143" s="1"/>
      <c r="R143" s="2" t="s">
        <v>13</v>
      </c>
      <c r="S143" s="4" t="s">
        <v>92</v>
      </c>
      <c r="T143" s="3" t="s">
        <v>11</v>
      </c>
      <c r="U143" s="1" t="s">
        <v>95</v>
      </c>
      <c r="V143" s="1">
        <v>20150325</v>
      </c>
      <c r="W143" s="1" t="s">
        <v>115</v>
      </c>
      <c r="X143" s="1">
        <v>20150521</v>
      </c>
    </row>
    <row r="144" spans="1:24" x14ac:dyDescent="0.2">
      <c r="A144" s="15"/>
      <c r="B144" s="15"/>
      <c r="C144" s="39"/>
      <c r="D144" s="39"/>
      <c r="E144" s="27"/>
      <c r="F144" s="23"/>
      <c r="G144" s="15"/>
      <c r="H144" s="15"/>
      <c r="I144" s="15"/>
      <c r="J144" s="15"/>
      <c r="K144" s="15"/>
      <c r="L144" s="15"/>
      <c r="M144" s="15"/>
      <c r="N144" s="15"/>
      <c r="O144" s="15"/>
      <c r="P144" s="15"/>
      <c r="Q144" s="15"/>
      <c r="R144" s="15"/>
      <c r="S144" s="15"/>
      <c r="T144" s="19"/>
      <c r="U144" s="15"/>
      <c r="V144" s="15"/>
      <c r="W144" s="15"/>
      <c r="X144" s="15"/>
    </row>
    <row r="145" spans="1:24" ht="15" x14ac:dyDescent="0.25">
      <c r="B145" s="1" t="s">
        <v>8</v>
      </c>
      <c r="C145" s="3" t="s">
        <v>103</v>
      </c>
      <c r="D145" s="31" t="s">
        <v>14</v>
      </c>
      <c r="E145" s="26">
        <v>41906</v>
      </c>
      <c r="F145" s="49">
        <v>0.64583333333333337</v>
      </c>
      <c r="G145">
        <v>23</v>
      </c>
      <c r="H145">
        <v>0</v>
      </c>
      <c r="I145">
        <v>0</v>
      </c>
      <c r="J145">
        <v>0</v>
      </c>
      <c r="K145">
        <v>0</v>
      </c>
      <c r="L145" s="4" t="s">
        <v>14</v>
      </c>
      <c r="M145">
        <v>0</v>
      </c>
      <c r="N145">
        <v>0</v>
      </c>
      <c r="O145" s="5">
        <f>N145/$P$145*100</f>
        <v>0</v>
      </c>
      <c r="P145" s="6">
        <f>SUM($N$145:$N$164)</f>
        <v>2.133</v>
      </c>
      <c r="Q145" s="1" t="s">
        <v>84</v>
      </c>
      <c r="R145" s="2" t="s">
        <v>13</v>
      </c>
      <c r="S145" s="4" t="s">
        <v>93</v>
      </c>
      <c r="T145" s="3" t="s">
        <v>11</v>
      </c>
      <c r="U145" s="1" t="s">
        <v>95</v>
      </c>
      <c r="V145" s="1">
        <v>20150325</v>
      </c>
      <c r="W145" s="1" t="s">
        <v>115</v>
      </c>
      <c r="X145" s="1">
        <v>20150521</v>
      </c>
    </row>
    <row r="146" spans="1:24" ht="15" x14ac:dyDescent="0.25">
      <c r="B146" s="1" t="s">
        <v>8</v>
      </c>
      <c r="C146" s="3" t="s">
        <v>103</v>
      </c>
      <c r="D146" s="31" t="s">
        <v>14</v>
      </c>
      <c r="E146" s="26">
        <v>41906</v>
      </c>
      <c r="F146" s="49">
        <v>0.64583333333333337</v>
      </c>
      <c r="G146">
        <v>25</v>
      </c>
      <c r="H146">
        <v>0.2</v>
      </c>
      <c r="I146">
        <v>0</v>
      </c>
      <c r="J146">
        <v>40</v>
      </c>
      <c r="K146">
        <v>0</v>
      </c>
      <c r="L146" s="4" t="s">
        <v>14</v>
      </c>
      <c r="M146">
        <v>0.4</v>
      </c>
      <c r="N146">
        <v>0</v>
      </c>
      <c r="O146" s="5">
        <f t="shared" ref="O146:O164" si="23">N146/$P$145*100</f>
        <v>0</v>
      </c>
      <c r="P146" s="6">
        <f t="shared" ref="P146:P164" si="24">SUM($N$145:$N$164)</f>
        <v>2.133</v>
      </c>
      <c r="Q146" s="4"/>
      <c r="R146" s="2" t="s">
        <v>13</v>
      </c>
      <c r="S146" s="4" t="s">
        <v>93</v>
      </c>
      <c r="T146" s="3" t="s">
        <v>11</v>
      </c>
      <c r="U146" s="1" t="s">
        <v>95</v>
      </c>
      <c r="V146" s="1">
        <v>20150325</v>
      </c>
      <c r="W146" s="1" t="s">
        <v>115</v>
      </c>
      <c r="X146" s="1">
        <v>20150521</v>
      </c>
    </row>
    <row r="147" spans="1:24" ht="15" x14ac:dyDescent="0.25">
      <c r="B147" s="1" t="s">
        <v>8</v>
      </c>
      <c r="C147" s="3" t="s">
        <v>103</v>
      </c>
      <c r="D147" s="31" t="s">
        <v>14</v>
      </c>
      <c r="E147" s="26">
        <v>41906</v>
      </c>
      <c r="F147" s="49">
        <v>0.64652777777777781</v>
      </c>
      <c r="G147">
        <v>27</v>
      </c>
      <c r="H147">
        <v>0.3</v>
      </c>
      <c r="I147">
        <v>0</v>
      </c>
      <c r="J147">
        <v>40</v>
      </c>
      <c r="K147">
        <v>0</v>
      </c>
      <c r="L147" s="4" t="s">
        <v>14</v>
      </c>
      <c r="M147">
        <v>0.6</v>
      </c>
      <c r="N147">
        <v>0</v>
      </c>
      <c r="O147" s="5">
        <f t="shared" si="23"/>
        <v>0</v>
      </c>
      <c r="P147" s="6">
        <f t="shared" si="24"/>
        <v>2.133</v>
      </c>
      <c r="Q147" s="4"/>
      <c r="R147" s="2" t="s">
        <v>13</v>
      </c>
      <c r="S147" s="4" t="s">
        <v>93</v>
      </c>
      <c r="T147" s="3" t="s">
        <v>11</v>
      </c>
      <c r="U147" s="1" t="s">
        <v>95</v>
      </c>
      <c r="V147" s="1">
        <v>20150325</v>
      </c>
      <c r="W147" s="1" t="s">
        <v>115</v>
      </c>
      <c r="X147" s="1">
        <v>20150521</v>
      </c>
    </row>
    <row r="148" spans="1:24" ht="15" x14ac:dyDescent="0.25">
      <c r="B148" s="1" t="s">
        <v>8</v>
      </c>
      <c r="C148" s="3" t="s">
        <v>103</v>
      </c>
      <c r="D148" s="31" t="s">
        <v>14</v>
      </c>
      <c r="E148" s="26">
        <v>41906</v>
      </c>
      <c r="F148" s="49">
        <v>0.6479166666666667</v>
      </c>
      <c r="G148">
        <v>29</v>
      </c>
      <c r="H148">
        <v>0.4</v>
      </c>
      <c r="I148">
        <v>2</v>
      </c>
      <c r="J148">
        <v>53</v>
      </c>
      <c r="K148">
        <v>0.10100000000000001</v>
      </c>
      <c r="L148" s="4" t="s">
        <v>14</v>
      </c>
      <c r="M148">
        <v>0.8</v>
      </c>
      <c r="N148">
        <v>8.1000000000000003E-2</v>
      </c>
      <c r="O148" s="5">
        <f t="shared" si="23"/>
        <v>3.79746835443038</v>
      </c>
      <c r="P148" s="6">
        <f t="shared" si="24"/>
        <v>2.133</v>
      </c>
      <c r="R148" s="2" t="s">
        <v>13</v>
      </c>
      <c r="S148" s="4" t="s">
        <v>93</v>
      </c>
      <c r="T148" s="3" t="s">
        <v>11</v>
      </c>
      <c r="U148" s="1" t="s">
        <v>95</v>
      </c>
      <c r="V148" s="1">
        <v>20150325</v>
      </c>
      <c r="W148" s="1" t="s">
        <v>115</v>
      </c>
      <c r="X148" s="1">
        <v>20150521</v>
      </c>
    </row>
    <row r="149" spans="1:24" ht="15" x14ac:dyDescent="0.25">
      <c r="B149" s="1" t="s">
        <v>8</v>
      </c>
      <c r="C149" s="3" t="s">
        <v>103</v>
      </c>
      <c r="D149" s="31" t="s">
        <v>14</v>
      </c>
      <c r="E149" s="26">
        <v>41906</v>
      </c>
      <c r="F149" s="49">
        <v>0.64930555555555558</v>
      </c>
      <c r="G149">
        <v>31</v>
      </c>
      <c r="H149">
        <v>0.4</v>
      </c>
      <c r="I149">
        <v>2</v>
      </c>
      <c r="J149">
        <v>44.8</v>
      </c>
      <c r="K149">
        <v>0.11600000000000001</v>
      </c>
      <c r="L149" s="4" t="s">
        <v>14</v>
      </c>
      <c r="M149">
        <v>0.8</v>
      </c>
      <c r="N149">
        <v>9.2999999999999999E-2</v>
      </c>
      <c r="O149" s="5">
        <f t="shared" si="23"/>
        <v>4.3600562587904363</v>
      </c>
      <c r="P149" s="6">
        <f t="shared" si="24"/>
        <v>2.133</v>
      </c>
      <c r="R149" s="2" t="s">
        <v>13</v>
      </c>
      <c r="S149" s="4" t="s">
        <v>93</v>
      </c>
      <c r="T149" s="3" t="s">
        <v>11</v>
      </c>
      <c r="U149" s="1" t="s">
        <v>95</v>
      </c>
      <c r="V149" s="1">
        <v>20150325</v>
      </c>
      <c r="W149" s="1" t="s">
        <v>115</v>
      </c>
      <c r="X149" s="1">
        <v>20150521</v>
      </c>
    </row>
    <row r="150" spans="1:24" ht="15" x14ac:dyDescent="0.25">
      <c r="B150" s="1" t="s">
        <v>8</v>
      </c>
      <c r="C150" s="3" t="s">
        <v>103</v>
      </c>
      <c r="D150" s="31" t="s">
        <v>14</v>
      </c>
      <c r="E150" s="26">
        <v>41906</v>
      </c>
      <c r="F150" s="49">
        <v>0.65069444444444446</v>
      </c>
      <c r="G150">
        <v>33</v>
      </c>
      <c r="H150">
        <v>0.7</v>
      </c>
      <c r="I150">
        <v>2</v>
      </c>
      <c r="J150">
        <v>52</v>
      </c>
      <c r="K150">
        <v>0.10199999999999999</v>
      </c>
      <c r="L150" s="4" t="s">
        <v>14</v>
      </c>
      <c r="M150">
        <v>1.4</v>
      </c>
      <c r="N150">
        <v>0.14299999999999999</v>
      </c>
      <c r="O150" s="5">
        <f t="shared" si="23"/>
        <v>6.7041725269573362</v>
      </c>
      <c r="P150" s="6">
        <f t="shared" si="24"/>
        <v>2.133</v>
      </c>
      <c r="R150" s="2" t="s">
        <v>13</v>
      </c>
      <c r="S150" s="4" t="s">
        <v>93</v>
      </c>
      <c r="T150" s="3" t="s">
        <v>11</v>
      </c>
      <c r="U150" s="1" t="s">
        <v>95</v>
      </c>
      <c r="V150" s="1">
        <v>20150325</v>
      </c>
      <c r="W150" s="1" t="s">
        <v>115</v>
      </c>
      <c r="X150" s="1">
        <v>20150521</v>
      </c>
    </row>
    <row r="151" spans="1:24" ht="15" x14ac:dyDescent="0.25">
      <c r="B151" s="1" t="s">
        <v>8</v>
      </c>
      <c r="C151" s="3" t="s">
        <v>103</v>
      </c>
      <c r="D151" s="31" t="s">
        <v>14</v>
      </c>
      <c r="E151" s="26">
        <v>41906</v>
      </c>
      <c r="F151" s="49">
        <v>0.65138888888888891</v>
      </c>
      <c r="G151">
        <v>35</v>
      </c>
      <c r="H151">
        <v>0.7</v>
      </c>
      <c r="I151">
        <v>2</v>
      </c>
      <c r="J151">
        <v>60.6</v>
      </c>
      <c r="K151">
        <v>9.0999999999999998E-2</v>
      </c>
      <c r="L151" s="4" t="s">
        <v>14</v>
      </c>
      <c r="M151">
        <v>1.4</v>
      </c>
      <c r="N151">
        <v>0.127</v>
      </c>
      <c r="O151" s="5">
        <f t="shared" si="23"/>
        <v>5.9540553211439287</v>
      </c>
      <c r="P151" s="6">
        <f t="shared" si="24"/>
        <v>2.133</v>
      </c>
      <c r="Q151" s="4"/>
      <c r="R151" s="2" t="s">
        <v>13</v>
      </c>
      <c r="S151" s="4" t="s">
        <v>93</v>
      </c>
      <c r="T151" s="3" t="s">
        <v>11</v>
      </c>
      <c r="U151" s="1" t="s">
        <v>95</v>
      </c>
      <c r="V151" s="1">
        <v>20150325</v>
      </c>
      <c r="W151" s="1" t="s">
        <v>115</v>
      </c>
      <c r="X151" s="1">
        <v>20150521</v>
      </c>
    </row>
    <row r="152" spans="1:24" ht="15" x14ac:dyDescent="0.25">
      <c r="B152" s="1" t="s">
        <v>8</v>
      </c>
      <c r="C152" s="3" t="s">
        <v>103</v>
      </c>
      <c r="D152" s="31" t="s">
        <v>14</v>
      </c>
      <c r="E152" s="26">
        <v>41906</v>
      </c>
      <c r="F152" s="49">
        <v>0.65277777777777779</v>
      </c>
      <c r="G152">
        <v>37</v>
      </c>
      <c r="H152">
        <v>0.9</v>
      </c>
      <c r="I152">
        <v>0</v>
      </c>
      <c r="J152">
        <v>40</v>
      </c>
      <c r="K152">
        <v>0</v>
      </c>
      <c r="L152" s="4" t="s">
        <v>14</v>
      </c>
      <c r="M152">
        <v>1.8</v>
      </c>
      <c r="N152">
        <v>0</v>
      </c>
      <c r="O152" s="5">
        <f t="shared" si="23"/>
        <v>0</v>
      </c>
      <c r="P152" s="6">
        <f t="shared" si="24"/>
        <v>2.133</v>
      </c>
      <c r="Q152" s="4"/>
      <c r="R152" s="2" t="s">
        <v>13</v>
      </c>
      <c r="S152" s="4" t="s">
        <v>93</v>
      </c>
      <c r="T152" s="3" t="s">
        <v>11</v>
      </c>
      <c r="U152" s="1" t="s">
        <v>95</v>
      </c>
      <c r="V152" s="1">
        <v>20150325</v>
      </c>
      <c r="W152" s="1" t="s">
        <v>115</v>
      </c>
      <c r="X152" s="1">
        <v>20150521</v>
      </c>
    </row>
    <row r="153" spans="1:24" ht="15" x14ac:dyDescent="0.25">
      <c r="B153" s="1" t="s">
        <v>8</v>
      </c>
      <c r="C153" s="3" t="s">
        <v>103</v>
      </c>
      <c r="D153" s="31" t="s">
        <v>14</v>
      </c>
      <c r="E153" s="26">
        <v>41906</v>
      </c>
      <c r="F153" s="49">
        <v>0.65416666666666667</v>
      </c>
      <c r="G153">
        <v>39</v>
      </c>
      <c r="H153">
        <v>1.1000000000000001</v>
      </c>
      <c r="I153">
        <v>0</v>
      </c>
      <c r="J153">
        <v>40</v>
      </c>
      <c r="K153">
        <v>0</v>
      </c>
      <c r="L153" s="4" t="s">
        <v>14</v>
      </c>
      <c r="M153">
        <v>2.2000000000000002</v>
      </c>
      <c r="N153">
        <v>0</v>
      </c>
      <c r="O153" s="5">
        <f t="shared" si="23"/>
        <v>0</v>
      </c>
      <c r="P153" s="6">
        <f t="shared" si="24"/>
        <v>2.133</v>
      </c>
      <c r="Q153" s="4"/>
      <c r="R153" s="2" t="s">
        <v>13</v>
      </c>
      <c r="S153" s="4" t="s">
        <v>93</v>
      </c>
      <c r="T153" s="3" t="s">
        <v>11</v>
      </c>
      <c r="U153" s="1" t="s">
        <v>95</v>
      </c>
      <c r="V153" s="1">
        <v>20150325</v>
      </c>
      <c r="W153" s="1" t="s">
        <v>115</v>
      </c>
      <c r="X153" s="1">
        <v>20150521</v>
      </c>
    </row>
    <row r="154" spans="1:24" ht="15" x14ac:dyDescent="0.25">
      <c r="B154" s="1" t="s">
        <v>8</v>
      </c>
      <c r="C154" s="3" t="s">
        <v>103</v>
      </c>
      <c r="D154" s="31" t="s">
        <v>14</v>
      </c>
      <c r="E154" s="26">
        <v>41906</v>
      </c>
      <c r="F154" s="49">
        <v>0.65486111111111112</v>
      </c>
      <c r="G154">
        <v>41</v>
      </c>
      <c r="H154">
        <v>1.2</v>
      </c>
      <c r="I154">
        <v>3</v>
      </c>
      <c r="J154">
        <v>52.3</v>
      </c>
      <c r="K154">
        <v>0.14399999999999999</v>
      </c>
      <c r="L154" s="4" t="s">
        <v>14</v>
      </c>
      <c r="M154">
        <v>2.4</v>
      </c>
      <c r="N154">
        <v>0.34599999999999997</v>
      </c>
      <c r="O154" s="5">
        <f t="shared" si="23"/>
        <v>16.221284575714954</v>
      </c>
      <c r="P154" s="6">
        <f t="shared" si="24"/>
        <v>2.133</v>
      </c>
      <c r="Q154" s="4"/>
      <c r="R154" s="2" t="s">
        <v>13</v>
      </c>
      <c r="S154" s="4" t="s">
        <v>93</v>
      </c>
      <c r="T154" s="3" t="s">
        <v>11</v>
      </c>
      <c r="U154" s="1" t="s">
        <v>95</v>
      </c>
      <c r="V154" s="1">
        <v>20150325</v>
      </c>
      <c r="W154" s="1" t="s">
        <v>115</v>
      </c>
      <c r="X154" s="1">
        <v>20150521</v>
      </c>
    </row>
    <row r="155" spans="1:24" ht="15" x14ac:dyDescent="0.25">
      <c r="B155" s="1" t="s">
        <v>8</v>
      </c>
      <c r="C155" s="3" t="s">
        <v>103</v>
      </c>
      <c r="D155" s="31" t="s">
        <v>14</v>
      </c>
      <c r="E155" s="26">
        <v>41906</v>
      </c>
      <c r="F155" s="49">
        <v>0.65625</v>
      </c>
      <c r="G155">
        <v>43</v>
      </c>
      <c r="H155">
        <v>1.3</v>
      </c>
      <c r="I155">
        <v>4</v>
      </c>
      <c r="J155">
        <v>48.8</v>
      </c>
      <c r="K155">
        <v>0.19800000000000001</v>
      </c>
      <c r="L155" s="4" t="s">
        <v>14</v>
      </c>
      <c r="M155">
        <v>2.6</v>
      </c>
      <c r="N155">
        <v>0.51500000000000001</v>
      </c>
      <c r="O155" s="5">
        <f t="shared" si="23"/>
        <v>24.144397562119082</v>
      </c>
      <c r="P155" s="6">
        <f t="shared" si="24"/>
        <v>2.133</v>
      </c>
      <c r="R155" s="2" t="s">
        <v>13</v>
      </c>
      <c r="S155" s="4" t="s">
        <v>93</v>
      </c>
      <c r="T155" s="3" t="s">
        <v>11</v>
      </c>
      <c r="U155" s="1" t="s">
        <v>95</v>
      </c>
      <c r="V155" s="1">
        <v>20150325</v>
      </c>
      <c r="W155" s="1" t="s">
        <v>115</v>
      </c>
      <c r="X155" s="1">
        <v>20150521</v>
      </c>
    </row>
    <row r="156" spans="1:24" ht="15" x14ac:dyDescent="0.25">
      <c r="B156" s="1" t="s">
        <v>8</v>
      </c>
      <c r="C156" s="3" t="s">
        <v>103</v>
      </c>
      <c r="D156" s="31" t="s">
        <v>14</v>
      </c>
      <c r="E156" s="26">
        <v>41906</v>
      </c>
      <c r="F156" s="49">
        <v>0.65763888888888888</v>
      </c>
      <c r="G156">
        <v>45</v>
      </c>
      <c r="H156">
        <v>1.4</v>
      </c>
      <c r="I156">
        <v>3</v>
      </c>
      <c r="J156">
        <v>40.200000000000003</v>
      </c>
      <c r="K156">
        <v>0.182</v>
      </c>
      <c r="L156" s="4" t="s">
        <v>14</v>
      </c>
      <c r="M156">
        <v>2.8</v>
      </c>
      <c r="N156">
        <v>0.51</v>
      </c>
      <c r="O156" s="5">
        <f t="shared" si="23"/>
        <v>23.909985935302391</v>
      </c>
      <c r="P156" s="6">
        <f t="shared" si="24"/>
        <v>2.133</v>
      </c>
      <c r="R156" s="2" t="s">
        <v>13</v>
      </c>
      <c r="S156" s="4" t="s">
        <v>93</v>
      </c>
      <c r="T156" s="3" t="s">
        <v>11</v>
      </c>
      <c r="U156" s="1" t="s">
        <v>95</v>
      </c>
      <c r="V156" s="1">
        <v>20150325</v>
      </c>
      <c r="W156" s="1" t="s">
        <v>115</v>
      </c>
      <c r="X156" s="1">
        <v>20150521</v>
      </c>
    </row>
    <row r="157" spans="1:24" ht="15" x14ac:dyDescent="0.25">
      <c r="A157" s="28"/>
      <c r="B157" s="1" t="s">
        <v>8</v>
      </c>
      <c r="C157" s="3" t="s">
        <v>103</v>
      </c>
      <c r="D157" s="31" t="s">
        <v>14</v>
      </c>
      <c r="E157" s="26">
        <v>41906</v>
      </c>
      <c r="F157" s="49">
        <v>0.65833333333333333</v>
      </c>
      <c r="G157">
        <v>47</v>
      </c>
      <c r="H157">
        <v>1.5</v>
      </c>
      <c r="I157">
        <v>3</v>
      </c>
      <c r="J157">
        <v>74.7</v>
      </c>
      <c r="K157">
        <v>0.106</v>
      </c>
      <c r="L157" s="4" t="s">
        <v>14</v>
      </c>
      <c r="M157">
        <v>3</v>
      </c>
      <c r="N157">
        <v>0.318</v>
      </c>
      <c r="O157" s="5">
        <f t="shared" si="23"/>
        <v>14.908579465541491</v>
      </c>
      <c r="P157" s="6">
        <f t="shared" si="24"/>
        <v>2.133</v>
      </c>
      <c r="Q157" s="28"/>
      <c r="R157" s="2" t="s">
        <v>13</v>
      </c>
      <c r="S157" s="4" t="s">
        <v>93</v>
      </c>
      <c r="T157" s="3" t="s">
        <v>11</v>
      </c>
      <c r="U157" s="1" t="s">
        <v>95</v>
      </c>
      <c r="V157" s="1">
        <v>20150325</v>
      </c>
      <c r="W157" s="1" t="s">
        <v>115</v>
      </c>
      <c r="X157" s="1">
        <v>20150521</v>
      </c>
    </row>
    <row r="158" spans="1:24" ht="15" x14ac:dyDescent="0.25">
      <c r="A158" s="28"/>
      <c r="B158" s="1" t="s">
        <v>8</v>
      </c>
      <c r="C158" s="3" t="s">
        <v>103</v>
      </c>
      <c r="D158" s="31" t="s">
        <v>14</v>
      </c>
      <c r="E158" s="26">
        <v>41906</v>
      </c>
      <c r="F158" s="49">
        <v>0.65972222222222221</v>
      </c>
      <c r="G158">
        <v>49</v>
      </c>
      <c r="H158">
        <v>1.2</v>
      </c>
      <c r="I158">
        <v>0</v>
      </c>
      <c r="J158">
        <v>40</v>
      </c>
      <c r="K158">
        <v>0</v>
      </c>
      <c r="L158" s="4" t="s">
        <v>14</v>
      </c>
      <c r="M158">
        <v>2.4</v>
      </c>
      <c r="N158">
        <v>0</v>
      </c>
      <c r="O158" s="5">
        <f t="shared" si="23"/>
        <v>0</v>
      </c>
      <c r="P158" s="6">
        <f t="shared" si="24"/>
        <v>2.133</v>
      </c>
      <c r="Q158" s="28"/>
      <c r="R158" s="2" t="s">
        <v>13</v>
      </c>
      <c r="S158" s="4" t="s">
        <v>93</v>
      </c>
      <c r="T158" s="3" t="s">
        <v>11</v>
      </c>
      <c r="U158" s="1" t="s">
        <v>95</v>
      </c>
      <c r="V158" s="1">
        <v>20150325</v>
      </c>
      <c r="W158" s="1" t="s">
        <v>115</v>
      </c>
      <c r="X158" s="1">
        <v>20150521</v>
      </c>
    </row>
    <row r="159" spans="1:24" ht="15" x14ac:dyDescent="0.25">
      <c r="B159" s="1" t="s">
        <v>8</v>
      </c>
      <c r="C159" s="3" t="s">
        <v>103</v>
      </c>
      <c r="D159" s="31" t="s">
        <v>14</v>
      </c>
      <c r="E159" s="26">
        <v>41906</v>
      </c>
      <c r="F159" s="49">
        <v>0.66111111111111109</v>
      </c>
      <c r="G159">
        <v>51</v>
      </c>
      <c r="H159">
        <v>1.2</v>
      </c>
      <c r="I159">
        <v>0</v>
      </c>
      <c r="J159">
        <v>40</v>
      </c>
      <c r="K159">
        <v>0</v>
      </c>
      <c r="L159" s="4" t="s">
        <v>14</v>
      </c>
      <c r="M159">
        <v>2.4</v>
      </c>
      <c r="N159">
        <v>0</v>
      </c>
      <c r="O159" s="5">
        <f t="shared" si="23"/>
        <v>0</v>
      </c>
      <c r="P159" s="6">
        <f t="shared" si="24"/>
        <v>2.133</v>
      </c>
      <c r="R159" s="2" t="s">
        <v>13</v>
      </c>
      <c r="S159" s="4" t="s">
        <v>93</v>
      </c>
      <c r="T159" s="3" t="s">
        <v>11</v>
      </c>
      <c r="U159" s="1" t="s">
        <v>95</v>
      </c>
      <c r="V159" s="1">
        <v>20150325</v>
      </c>
      <c r="W159" s="1" t="s">
        <v>115</v>
      </c>
      <c r="X159" s="1">
        <v>20150521</v>
      </c>
    </row>
    <row r="160" spans="1:24" ht="15" x14ac:dyDescent="0.25">
      <c r="B160" s="1" t="s">
        <v>8</v>
      </c>
      <c r="C160" s="3" t="s">
        <v>103</v>
      </c>
      <c r="D160" s="31" t="s">
        <v>14</v>
      </c>
      <c r="E160" s="26">
        <v>41906</v>
      </c>
      <c r="F160" s="49">
        <v>0.66180555555555554</v>
      </c>
      <c r="G160">
        <v>53</v>
      </c>
      <c r="H160">
        <v>1</v>
      </c>
      <c r="I160">
        <v>0</v>
      </c>
      <c r="J160">
        <v>40</v>
      </c>
      <c r="K160">
        <v>0</v>
      </c>
      <c r="L160" s="4" t="s">
        <v>14</v>
      </c>
      <c r="M160">
        <v>2</v>
      </c>
      <c r="N160">
        <v>0</v>
      </c>
      <c r="O160" s="5">
        <f t="shared" si="23"/>
        <v>0</v>
      </c>
      <c r="P160" s="6">
        <f t="shared" si="24"/>
        <v>2.133</v>
      </c>
      <c r="R160" s="2" t="s">
        <v>13</v>
      </c>
      <c r="S160" s="4" t="s">
        <v>93</v>
      </c>
      <c r="T160" s="3" t="s">
        <v>11</v>
      </c>
      <c r="U160" s="1" t="s">
        <v>95</v>
      </c>
      <c r="V160" s="1">
        <v>20150325</v>
      </c>
      <c r="W160" s="1" t="s">
        <v>115</v>
      </c>
      <c r="X160" s="1">
        <v>20150521</v>
      </c>
    </row>
    <row r="161" spans="1:24" s="28" customFormat="1" ht="15" x14ac:dyDescent="0.25">
      <c r="A161" s="1"/>
      <c r="B161" s="1" t="s">
        <v>8</v>
      </c>
      <c r="C161" s="3" t="s">
        <v>103</v>
      </c>
      <c r="D161" s="31" t="s">
        <v>14</v>
      </c>
      <c r="E161" s="26">
        <v>41906</v>
      </c>
      <c r="F161" s="49">
        <v>0</v>
      </c>
      <c r="G161">
        <v>55</v>
      </c>
      <c r="H161">
        <v>0.9</v>
      </c>
      <c r="I161">
        <v>0</v>
      </c>
      <c r="J161">
        <v>0</v>
      </c>
      <c r="K161">
        <v>0</v>
      </c>
      <c r="L161" s="4" t="s">
        <v>14</v>
      </c>
      <c r="M161">
        <v>1.8</v>
      </c>
      <c r="N161">
        <v>0</v>
      </c>
      <c r="O161" s="5">
        <f t="shared" si="23"/>
        <v>0</v>
      </c>
      <c r="P161" s="6">
        <f t="shared" si="24"/>
        <v>2.133</v>
      </c>
      <c r="Q161" s="1"/>
      <c r="R161" s="2" t="s">
        <v>13</v>
      </c>
      <c r="S161" s="4" t="s">
        <v>93</v>
      </c>
      <c r="T161" s="3" t="s">
        <v>11</v>
      </c>
      <c r="U161" s="1" t="s">
        <v>95</v>
      </c>
      <c r="V161" s="1">
        <v>20150325</v>
      </c>
      <c r="W161" s="1" t="s">
        <v>115</v>
      </c>
      <c r="X161" s="1">
        <v>20150521</v>
      </c>
    </row>
    <row r="162" spans="1:24" s="28" customFormat="1" ht="15" x14ac:dyDescent="0.25">
      <c r="A162" s="1"/>
      <c r="B162" s="1" t="s">
        <v>8</v>
      </c>
      <c r="C162" s="3" t="s">
        <v>103</v>
      </c>
      <c r="D162" s="31" t="s">
        <v>14</v>
      </c>
      <c r="E162" s="26">
        <v>41906</v>
      </c>
      <c r="F162" s="49">
        <v>0.6645833333333333</v>
      </c>
      <c r="G162">
        <v>57</v>
      </c>
      <c r="H162">
        <v>0.9</v>
      </c>
      <c r="I162">
        <v>0</v>
      </c>
      <c r="J162">
        <v>40</v>
      </c>
      <c r="K162">
        <v>0</v>
      </c>
      <c r="L162" s="4" t="s">
        <v>14</v>
      </c>
      <c r="M162">
        <v>1.8</v>
      </c>
      <c r="N162">
        <v>0</v>
      </c>
      <c r="O162" s="5">
        <f t="shared" si="23"/>
        <v>0</v>
      </c>
      <c r="P162" s="6">
        <f t="shared" si="24"/>
        <v>2.133</v>
      </c>
      <c r="Q162" s="1"/>
      <c r="R162" s="2" t="s">
        <v>13</v>
      </c>
      <c r="S162" s="4" t="s">
        <v>93</v>
      </c>
      <c r="T162" s="3" t="s">
        <v>11</v>
      </c>
      <c r="U162" s="1" t="s">
        <v>95</v>
      </c>
      <c r="V162" s="1">
        <v>20150325</v>
      </c>
      <c r="W162" s="1" t="s">
        <v>115</v>
      </c>
      <c r="X162" s="1">
        <v>20150521</v>
      </c>
    </row>
    <row r="163" spans="1:24" ht="15" x14ac:dyDescent="0.25">
      <c r="B163" s="1" t="s">
        <v>8</v>
      </c>
      <c r="C163" s="3" t="s">
        <v>103</v>
      </c>
      <c r="D163" s="31" t="s">
        <v>14</v>
      </c>
      <c r="E163" s="26">
        <v>41906</v>
      </c>
      <c r="F163" s="49">
        <v>0.66527777777777775</v>
      </c>
      <c r="G163">
        <v>59</v>
      </c>
      <c r="H163">
        <v>0.5</v>
      </c>
      <c r="I163">
        <v>0</v>
      </c>
      <c r="J163">
        <v>40</v>
      </c>
      <c r="K163">
        <v>0</v>
      </c>
      <c r="L163" s="4" t="s">
        <v>14</v>
      </c>
      <c r="M163">
        <v>1.5</v>
      </c>
      <c r="N163">
        <v>0</v>
      </c>
      <c r="O163" s="5">
        <f t="shared" si="23"/>
        <v>0</v>
      </c>
      <c r="P163" s="6">
        <f t="shared" si="24"/>
        <v>2.133</v>
      </c>
      <c r="R163" s="2" t="s">
        <v>13</v>
      </c>
      <c r="S163" s="4" t="s">
        <v>93</v>
      </c>
      <c r="T163" s="3" t="s">
        <v>11</v>
      </c>
      <c r="U163" s="1" t="s">
        <v>95</v>
      </c>
      <c r="V163" s="1">
        <v>20150325</v>
      </c>
      <c r="W163" s="1" t="s">
        <v>115</v>
      </c>
      <c r="X163" s="1">
        <v>20150521</v>
      </c>
    </row>
    <row r="164" spans="1:24" ht="15" x14ac:dyDescent="0.25">
      <c r="B164" s="1" t="s">
        <v>8</v>
      </c>
      <c r="C164" s="3" t="s">
        <v>103</v>
      </c>
      <c r="D164" s="31" t="s">
        <v>14</v>
      </c>
      <c r="E164" s="26">
        <v>41906</v>
      </c>
      <c r="F164" s="49">
        <v>0.66597222222222219</v>
      </c>
      <c r="G164">
        <v>63</v>
      </c>
      <c r="H164">
        <v>0</v>
      </c>
      <c r="I164">
        <v>0</v>
      </c>
      <c r="J164">
        <v>40</v>
      </c>
      <c r="K164">
        <v>0</v>
      </c>
      <c r="L164" s="4" t="s">
        <v>14</v>
      </c>
      <c r="M164">
        <v>0</v>
      </c>
      <c r="N164">
        <v>0</v>
      </c>
      <c r="O164" s="5">
        <f t="shared" si="23"/>
        <v>0</v>
      </c>
      <c r="P164" s="6">
        <f t="shared" si="24"/>
        <v>2.133</v>
      </c>
      <c r="Q164" s="4"/>
      <c r="R164" s="2" t="s">
        <v>13</v>
      </c>
      <c r="S164" s="4" t="s">
        <v>93</v>
      </c>
      <c r="T164" s="3" t="s">
        <v>11</v>
      </c>
      <c r="U164" s="1" t="s">
        <v>95</v>
      </c>
      <c r="V164" s="1">
        <v>20150325</v>
      </c>
      <c r="W164" s="1" t="s">
        <v>115</v>
      </c>
      <c r="X164" s="1">
        <v>20150521</v>
      </c>
    </row>
    <row r="165" spans="1:24" x14ac:dyDescent="0.2">
      <c r="A165" s="15"/>
      <c r="B165" s="15"/>
      <c r="C165" s="39"/>
      <c r="D165" s="39"/>
      <c r="E165" s="27"/>
      <c r="F165" s="23"/>
      <c r="G165" s="15"/>
      <c r="H165" s="15"/>
      <c r="I165" s="15"/>
      <c r="J165" s="15"/>
      <c r="K165" s="15"/>
      <c r="L165" s="15"/>
      <c r="M165" s="15"/>
      <c r="N165" s="15"/>
      <c r="O165" s="15"/>
      <c r="P165" s="15"/>
      <c r="Q165" s="15"/>
      <c r="R165" s="15"/>
      <c r="S165" s="15"/>
      <c r="T165" s="19"/>
      <c r="U165" s="15"/>
      <c r="V165" s="15"/>
      <c r="W165" s="15"/>
      <c r="X165" s="15"/>
    </row>
    <row r="166" spans="1:24" x14ac:dyDescent="0.2">
      <c r="B166" s="1" t="s">
        <v>8</v>
      </c>
      <c r="C166" s="1" t="s">
        <v>110</v>
      </c>
      <c r="D166" s="31" t="s">
        <v>14</v>
      </c>
      <c r="E166" s="26">
        <v>41906</v>
      </c>
      <c r="F166" s="53">
        <v>0.69444444444444453</v>
      </c>
      <c r="G166" s="1">
        <v>3</v>
      </c>
      <c r="H166" s="1">
        <v>0.3</v>
      </c>
      <c r="I166" s="1">
        <v>0</v>
      </c>
      <c r="J166" s="1">
        <v>0</v>
      </c>
      <c r="K166" s="1">
        <v>0</v>
      </c>
      <c r="L166" s="1" t="s">
        <v>14</v>
      </c>
      <c r="M166" s="1">
        <v>0</v>
      </c>
      <c r="N166" s="1">
        <v>0</v>
      </c>
      <c r="O166" s="1">
        <f>N166/$P$166*100</f>
        <v>0</v>
      </c>
      <c r="P166" s="34">
        <f>SUM($N$166:$N$182)</f>
        <v>0.20500000000000002</v>
      </c>
      <c r="Q166" s="1" t="s">
        <v>84</v>
      </c>
      <c r="R166" s="1" t="s">
        <v>13</v>
      </c>
      <c r="S166" s="1" t="s">
        <v>94</v>
      </c>
      <c r="T166" s="1" t="s">
        <v>112</v>
      </c>
      <c r="U166" s="1" t="s">
        <v>95</v>
      </c>
      <c r="V166" s="1">
        <v>20150325</v>
      </c>
      <c r="W166" s="1" t="s">
        <v>115</v>
      </c>
      <c r="X166" s="1">
        <v>20150521</v>
      </c>
    </row>
    <row r="167" spans="1:24" x14ac:dyDescent="0.2">
      <c r="B167" s="1" t="s">
        <v>8</v>
      </c>
      <c r="C167" s="1" t="s">
        <v>110</v>
      </c>
      <c r="D167" s="31" t="s">
        <v>14</v>
      </c>
      <c r="E167" s="26">
        <v>41906</v>
      </c>
      <c r="F167" s="53">
        <v>0.69444444444444453</v>
      </c>
      <c r="G167" s="1">
        <v>4</v>
      </c>
      <c r="H167" s="1">
        <v>0.4</v>
      </c>
      <c r="I167" s="1">
        <v>0</v>
      </c>
      <c r="J167" s="1">
        <v>40</v>
      </c>
      <c r="K167" s="1">
        <v>0</v>
      </c>
      <c r="L167" s="1" t="s">
        <v>14</v>
      </c>
      <c r="M167" s="1">
        <v>0.4</v>
      </c>
      <c r="N167" s="1">
        <v>0</v>
      </c>
      <c r="O167" s="1">
        <f t="shared" ref="O167:O182" si="25">N167/$P$166*100</f>
        <v>0</v>
      </c>
      <c r="P167" s="34">
        <f t="shared" ref="P167:P182" si="26">SUM($N$166:$N$182)</f>
        <v>0.20500000000000002</v>
      </c>
      <c r="R167" s="1" t="s">
        <v>13</v>
      </c>
      <c r="S167" s="1" t="s">
        <v>94</v>
      </c>
      <c r="T167" s="1" t="s">
        <v>112</v>
      </c>
      <c r="U167" s="1" t="s">
        <v>95</v>
      </c>
      <c r="V167" s="1">
        <v>20150325</v>
      </c>
      <c r="W167" s="1" t="s">
        <v>115</v>
      </c>
      <c r="X167" s="1">
        <v>20150521</v>
      </c>
    </row>
    <row r="168" spans="1:24" x14ac:dyDescent="0.2">
      <c r="B168" s="1" t="s">
        <v>8</v>
      </c>
      <c r="C168" s="1" t="s">
        <v>110</v>
      </c>
      <c r="D168" s="31" t="s">
        <v>14</v>
      </c>
      <c r="E168" s="26">
        <v>41906</v>
      </c>
      <c r="F168" s="53">
        <v>0.69513888888888886</v>
      </c>
      <c r="G168" s="1">
        <v>5</v>
      </c>
      <c r="H168" s="1">
        <v>0.5</v>
      </c>
      <c r="I168" s="1">
        <v>0</v>
      </c>
      <c r="J168" s="1">
        <v>40</v>
      </c>
      <c r="K168" s="1">
        <v>0</v>
      </c>
      <c r="L168" s="1" t="s">
        <v>14</v>
      </c>
      <c r="M168" s="1">
        <v>0.5</v>
      </c>
      <c r="N168" s="1">
        <v>0</v>
      </c>
      <c r="O168" s="1">
        <f t="shared" si="25"/>
        <v>0</v>
      </c>
      <c r="P168" s="34">
        <f t="shared" si="26"/>
        <v>0.20500000000000002</v>
      </c>
      <c r="R168" s="1" t="s">
        <v>13</v>
      </c>
      <c r="S168" s="1" t="s">
        <v>94</v>
      </c>
      <c r="T168" s="1" t="s">
        <v>112</v>
      </c>
      <c r="U168" s="1" t="s">
        <v>95</v>
      </c>
      <c r="V168" s="1">
        <v>20150325</v>
      </c>
      <c r="W168" s="1" t="s">
        <v>115</v>
      </c>
      <c r="X168" s="1">
        <v>20150521</v>
      </c>
    </row>
    <row r="169" spans="1:24" x14ac:dyDescent="0.2">
      <c r="B169" s="1" t="s">
        <v>8</v>
      </c>
      <c r="C169" s="1" t="s">
        <v>110</v>
      </c>
      <c r="D169" s="31" t="s">
        <v>14</v>
      </c>
      <c r="E169" s="26">
        <v>41906</v>
      </c>
      <c r="F169" s="53">
        <v>0.6958333333333333</v>
      </c>
      <c r="G169" s="1">
        <v>6</v>
      </c>
      <c r="H169" s="1">
        <v>0.5</v>
      </c>
      <c r="I169" s="1">
        <v>0</v>
      </c>
      <c r="J169" s="1">
        <v>40</v>
      </c>
      <c r="K169" s="1">
        <v>0</v>
      </c>
      <c r="L169" s="1" t="s">
        <v>14</v>
      </c>
      <c r="M169" s="1">
        <v>0.5</v>
      </c>
      <c r="N169" s="1">
        <v>0</v>
      </c>
      <c r="O169" s="1">
        <f t="shared" si="25"/>
        <v>0</v>
      </c>
      <c r="P169" s="34">
        <f t="shared" si="26"/>
        <v>0.20500000000000002</v>
      </c>
      <c r="R169" s="1" t="s">
        <v>13</v>
      </c>
      <c r="S169" s="1" t="s">
        <v>94</v>
      </c>
      <c r="T169" s="1" t="s">
        <v>112</v>
      </c>
      <c r="U169" s="1" t="s">
        <v>95</v>
      </c>
      <c r="V169" s="1">
        <v>20150325</v>
      </c>
      <c r="W169" s="1" t="s">
        <v>115</v>
      </c>
      <c r="X169" s="1">
        <v>20150521</v>
      </c>
    </row>
    <row r="170" spans="1:24" x14ac:dyDescent="0.2">
      <c r="B170" s="1" t="s">
        <v>8</v>
      </c>
      <c r="C170" s="1" t="s">
        <v>110</v>
      </c>
      <c r="D170" s="31" t="s">
        <v>14</v>
      </c>
      <c r="E170" s="26">
        <v>41906</v>
      </c>
      <c r="F170" s="53">
        <v>0.6972222222222223</v>
      </c>
      <c r="G170" s="1">
        <v>7</v>
      </c>
      <c r="H170" s="1">
        <v>0.3</v>
      </c>
      <c r="I170" s="1">
        <v>0</v>
      </c>
      <c r="J170" s="1">
        <v>40</v>
      </c>
      <c r="K170" s="1">
        <v>0</v>
      </c>
      <c r="L170" s="1" t="s">
        <v>14</v>
      </c>
      <c r="M170" s="1">
        <v>0.3</v>
      </c>
      <c r="N170" s="1">
        <v>0</v>
      </c>
      <c r="O170" s="1">
        <f t="shared" si="25"/>
        <v>0</v>
      </c>
      <c r="P170" s="34">
        <f t="shared" si="26"/>
        <v>0.20500000000000002</v>
      </c>
      <c r="R170" s="1" t="s">
        <v>13</v>
      </c>
      <c r="S170" s="1" t="s">
        <v>94</v>
      </c>
      <c r="T170" s="1" t="s">
        <v>112</v>
      </c>
      <c r="U170" s="1" t="s">
        <v>95</v>
      </c>
      <c r="V170" s="1">
        <v>20150325</v>
      </c>
      <c r="W170" s="1" t="s">
        <v>115</v>
      </c>
      <c r="X170" s="1">
        <v>20150521</v>
      </c>
    </row>
    <row r="171" spans="1:24" x14ac:dyDescent="0.2">
      <c r="B171" s="1" t="s">
        <v>8</v>
      </c>
      <c r="C171" s="1" t="s">
        <v>110</v>
      </c>
      <c r="D171" s="31" t="s">
        <v>14</v>
      </c>
      <c r="E171" s="26">
        <v>41906</v>
      </c>
      <c r="F171" s="53">
        <v>0.69861111111111107</v>
      </c>
      <c r="G171" s="1">
        <v>8</v>
      </c>
      <c r="H171" s="1">
        <v>0.4</v>
      </c>
      <c r="I171" s="1">
        <v>0</v>
      </c>
      <c r="J171" s="1">
        <v>0</v>
      </c>
      <c r="K171" s="1">
        <v>0</v>
      </c>
      <c r="L171" s="1" t="s">
        <v>14</v>
      </c>
      <c r="M171" s="1">
        <v>0.4</v>
      </c>
      <c r="N171" s="1">
        <v>0</v>
      </c>
      <c r="O171" s="1">
        <f t="shared" si="25"/>
        <v>0</v>
      </c>
      <c r="P171" s="34">
        <f t="shared" si="26"/>
        <v>0.20500000000000002</v>
      </c>
      <c r="R171" s="1" t="s">
        <v>13</v>
      </c>
      <c r="S171" s="1" t="s">
        <v>94</v>
      </c>
      <c r="T171" s="1" t="s">
        <v>112</v>
      </c>
      <c r="U171" s="1" t="s">
        <v>95</v>
      </c>
      <c r="V171" s="1">
        <v>20150325</v>
      </c>
      <c r="W171" s="1" t="s">
        <v>115</v>
      </c>
      <c r="X171" s="1">
        <v>20150521</v>
      </c>
    </row>
    <row r="172" spans="1:24" x14ac:dyDescent="0.2">
      <c r="B172" s="1" t="s">
        <v>8</v>
      </c>
      <c r="C172" s="1" t="s">
        <v>110</v>
      </c>
      <c r="D172" s="31" t="s">
        <v>14</v>
      </c>
      <c r="E172" s="26">
        <v>41906</v>
      </c>
      <c r="F172" s="53">
        <v>0</v>
      </c>
      <c r="G172" s="1">
        <v>9</v>
      </c>
      <c r="H172" s="1">
        <v>0.4</v>
      </c>
      <c r="I172" s="1">
        <v>0</v>
      </c>
      <c r="J172" s="1">
        <v>0</v>
      </c>
      <c r="K172" s="1">
        <v>0</v>
      </c>
      <c r="L172" s="1" t="s">
        <v>14</v>
      </c>
      <c r="M172" s="1">
        <v>0.4</v>
      </c>
      <c r="N172" s="1">
        <v>0</v>
      </c>
      <c r="O172" s="1">
        <f t="shared" si="25"/>
        <v>0</v>
      </c>
      <c r="P172" s="34">
        <f t="shared" si="26"/>
        <v>0.20500000000000002</v>
      </c>
      <c r="R172" s="1" t="s">
        <v>13</v>
      </c>
      <c r="S172" s="1" t="s">
        <v>94</v>
      </c>
      <c r="T172" s="1" t="s">
        <v>112</v>
      </c>
      <c r="U172" s="1" t="s">
        <v>95</v>
      </c>
      <c r="V172" s="1">
        <v>20150325</v>
      </c>
      <c r="W172" s="1" t="s">
        <v>115</v>
      </c>
      <c r="X172" s="1">
        <v>20150521</v>
      </c>
    </row>
    <row r="173" spans="1:24" x14ac:dyDescent="0.2">
      <c r="B173" s="1" t="s">
        <v>8</v>
      </c>
      <c r="C173" s="1" t="s">
        <v>110</v>
      </c>
      <c r="D173" s="31" t="s">
        <v>14</v>
      </c>
      <c r="E173" s="26">
        <v>41906</v>
      </c>
      <c r="F173" s="53">
        <v>0.7006944444444444</v>
      </c>
      <c r="G173" s="1">
        <v>10</v>
      </c>
      <c r="H173" s="1">
        <v>0.4</v>
      </c>
      <c r="I173" s="1">
        <v>0</v>
      </c>
      <c r="J173" s="1">
        <v>40</v>
      </c>
      <c r="K173" s="1">
        <v>0</v>
      </c>
      <c r="L173" s="1" t="s">
        <v>14</v>
      </c>
      <c r="M173" s="1">
        <v>0.4</v>
      </c>
      <c r="N173" s="1">
        <v>0</v>
      </c>
      <c r="O173" s="1">
        <f t="shared" si="25"/>
        <v>0</v>
      </c>
      <c r="P173" s="34">
        <f t="shared" si="26"/>
        <v>0.20500000000000002</v>
      </c>
      <c r="R173" s="1" t="s">
        <v>13</v>
      </c>
      <c r="S173" s="1" t="s">
        <v>94</v>
      </c>
      <c r="T173" s="1" t="s">
        <v>112</v>
      </c>
      <c r="U173" s="1" t="s">
        <v>95</v>
      </c>
      <c r="V173" s="1">
        <v>20150325</v>
      </c>
      <c r="W173" s="1" t="s">
        <v>115</v>
      </c>
      <c r="X173" s="1">
        <v>20150521</v>
      </c>
    </row>
    <row r="174" spans="1:24" x14ac:dyDescent="0.2">
      <c r="B174" s="1" t="s">
        <v>8</v>
      </c>
      <c r="C174" s="1" t="s">
        <v>110</v>
      </c>
      <c r="D174" s="31" t="s">
        <v>14</v>
      </c>
      <c r="E174" s="26">
        <v>41906</v>
      </c>
      <c r="F174" s="53">
        <v>0.70138888888888884</v>
      </c>
      <c r="G174" s="1">
        <v>11</v>
      </c>
      <c r="H174" s="1">
        <v>0.3</v>
      </c>
      <c r="I174" s="1">
        <v>3</v>
      </c>
      <c r="J174" s="1">
        <v>55.3</v>
      </c>
      <c r="K174" s="1">
        <v>0.13700000000000001</v>
      </c>
      <c r="L174" s="1" t="s">
        <v>14</v>
      </c>
      <c r="M174" s="1">
        <v>0.3</v>
      </c>
      <c r="N174" s="1">
        <v>4.1000000000000002E-2</v>
      </c>
      <c r="O174" s="1">
        <f t="shared" si="25"/>
        <v>20</v>
      </c>
      <c r="P174" s="34">
        <f t="shared" si="26"/>
        <v>0.20500000000000002</v>
      </c>
      <c r="R174" s="1" t="s">
        <v>13</v>
      </c>
      <c r="S174" s="1" t="s">
        <v>94</v>
      </c>
      <c r="T174" s="1" t="s">
        <v>112</v>
      </c>
      <c r="U174" s="1" t="s">
        <v>95</v>
      </c>
      <c r="V174" s="1">
        <v>20150325</v>
      </c>
      <c r="W174" s="1" t="s">
        <v>115</v>
      </c>
      <c r="X174" s="1">
        <v>20150521</v>
      </c>
    </row>
    <row r="175" spans="1:24" x14ac:dyDescent="0.2">
      <c r="B175" s="1" t="s">
        <v>8</v>
      </c>
      <c r="C175" s="1" t="s">
        <v>110</v>
      </c>
      <c r="D175" s="31" t="s">
        <v>14</v>
      </c>
      <c r="E175" s="26">
        <v>41906</v>
      </c>
      <c r="F175" s="53">
        <v>0.70277777777777783</v>
      </c>
      <c r="G175" s="1">
        <v>12</v>
      </c>
      <c r="H175" s="1">
        <v>0.3</v>
      </c>
      <c r="I175" s="1">
        <v>0</v>
      </c>
      <c r="J175" s="1">
        <v>40</v>
      </c>
      <c r="K175" s="1">
        <v>0</v>
      </c>
      <c r="L175" s="1" t="s">
        <v>14</v>
      </c>
      <c r="M175" s="1">
        <v>0.3</v>
      </c>
      <c r="N175" s="1">
        <v>0</v>
      </c>
      <c r="O175" s="1">
        <f t="shared" si="25"/>
        <v>0</v>
      </c>
      <c r="P175" s="34">
        <f t="shared" si="26"/>
        <v>0.20500000000000002</v>
      </c>
      <c r="R175" s="1" t="s">
        <v>13</v>
      </c>
      <c r="S175" s="1" t="s">
        <v>94</v>
      </c>
      <c r="T175" s="1" t="s">
        <v>112</v>
      </c>
      <c r="U175" s="1" t="s">
        <v>95</v>
      </c>
      <c r="V175" s="1">
        <v>20150325</v>
      </c>
      <c r="W175" s="1" t="s">
        <v>115</v>
      </c>
      <c r="X175" s="1">
        <v>20150521</v>
      </c>
    </row>
    <row r="176" spans="1:24" x14ac:dyDescent="0.2">
      <c r="B176" s="1" t="s">
        <v>8</v>
      </c>
      <c r="C176" s="1" t="s">
        <v>110</v>
      </c>
      <c r="D176" s="31" t="s">
        <v>14</v>
      </c>
      <c r="E176" s="26">
        <v>41906</v>
      </c>
      <c r="F176" s="53">
        <v>0.70416666666666661</v>
      </c>
      <c r="G176" s="1">
        <v>13</v>
      </c>
      <c r="H176" s="1">
        <v>0.5</v>
      </c>
      <c r="I176" s="1">
        <v>2</v>
      </c>
      <c r="J176" s="1">
        <v>72</v>
      </c>
      <c r="K176" s="1">
        <v>7.9000000000000001E-2</v>
      </c>
      <c r="L176" s="1" t="s">
        <v>14</v>
      </c>
      <c r="M176" s="1">
        <v>0.5</v>
      </c>
      <c r="N176" s="1">
        <v>0.04</v>
      </c>
      <c r="O176" s="1">
        <f t="shared" si="25"/>
        <v>19.512195121951219</v>
      </c>
      <c r="P176" s="34">
        <f t="shared" si="26"/>
        <v>0.20500000000000002</v>
      </c>
      <c r="R176" s="1" t="s">
        <v>13</v>
      </c>
      <c r="S176" s="1" t="s">
        <v>94</v>
      </c>
      <c r="T176" s="1" t="s">
        <v>112</v>
      </c>
      <c r="U176" s="1" t="s">
        <v>95</v>
      </c>
      <c r="V176" s="1">
        <v>20150325</v>
      </c>
      <c r="W176" s="1" t="s">
        <v>115</v>
      </c>
      <c r="X176" s="1">
        <v>20150521</v>
      </c>
    </row>
    <row r="177" spans="1:24" x14ac:dyDescent="0.2">
      <c r="B177" s="1" t="s">
        <v>8</v>
      </c>
      <c r="C177" s="1" t="s">
        <v>110</v>
      </c>
      <c r="D177" s="31" t="s">
        <v>14</v>
      </c>
      <c r="E177" s="26">
        <v>41906</v>
      </c>
      <c r="F177" s="53">
        <v>0.70486111111111116</v>
      </c>
      <c r="G177" s="1">
        <v>14</v>
      </c>
      <c r="H177" s="1">
        <v>0.6</v>
      </c>
      <c r="I177" s="1">
        <v>2</v>
      </c>
      <c r="J177" s="1">
        <v>50.3</v>
      </c>
      <c r="K177" s="1">
        <v>0.105</v>
      </c>
      <c r="L177" s="1" t="s">
        <v>14</v>
      </c>
      <c r="M177" s="1">
        <v>0.6</v>
      </c>
      <c r="N177" s="1">
        <v>6.3E-2</v>
      </c>
      <c r="O177" s="1">
        <f t="shared" si="25"/>
        <v>30.73170731707317</v>
      </c>
      <c r="P177" s="34">
        <f t="shared" si="26"/>
        <v>0.20500000000000002</v>
      </c>
      <c r="R177" s="1" t="s">
        <v>13</v>
      </c>
      <c r="S177" s="1" t="s">
        <v>94</v>
      </c>
      <c r="T177" s="1" t="s">
        <v>112</v>
      </c>
      <c r="U177" s="1" t="s">
        <v>95</v>
      </c>
      <c r="V177" s="1">
        <v>20150325</v>
      </c>
      <c r="W177" s="1" t="s">
        <v>115</v>
      </c>
      <c r="X177" s="1">
        <v>20150521</v>
      </c>
    </row>
    <row r="178" spans="1:24" x14ac:dyDescent="0.2">
      <c r="B178" s="1" t="s">
        <v>8</v>
      </c>
      <c r="C178" s="1" t="s">
        <v>110</v>
      </c>
      <c r="D178" s="31" t="s">
        <v>14</v>
      </c>
      <c r="E178" s="26">
        <v>41906</v>
      </c>
      <c r="F178" s="53">
        <v>0.70624999999999993</v>
      </c>
      <c r="G178" s="1">
        <v>15</v>
      </c>
      <c r="H178" s="1">
        <v>0.6</v>
      </c>
      <c r="I178" s="1">
        <v>2</v>
      </c>
      <c r="J178" s="1">
        <v>52.9</v>
      </c>
      <c r="K178" s="1">
        <v>0.10100000000000001</v>
      </c>
      <c r="L178" s="1" t="s">
        <v>14</v>
      </c>
      <c r="M178" s="1">
        <v>0.6</v>
      </c>
      <c r="N178" s="1">
        <v>6.0999999999999999E-2</v>
      </c>
      <c r="O178" s="1">
        <f t="shared" si="25"/>
        <v>29.756097560975608</v>
      </c>
      <c r="P178" s="34">
        <f t="shared" si="26"/>
        <v>0.20500000000000002</v>
      </c>
      <c r="R178" s="1" t="s">
        <v>13</v>
      </c>
      <c r="S178" s="1" t="s">
        <v>94</v>
      </c>
      <c r="T178" s="1" t="s">
        <v>112</v>
      </c>
      <c r="U178" s="1" t="s">
        <v>95</v>
      </c>
      <c r="V178" s="1">
        <v>20150325</v>
      </c>
      <c r="W178" s="1" t="s">
        <v>115</v>
      </c>
      <c r="X178" s="1">
        <v>20150521</v>
      </c>
    </row>
    <row r="179" spans="1:24" x14ac:dyDescent="0.2">
      <c r="B179" s="1" t="s">
        <v>8</v>
      </c>
      <c r="C179" s="1" t="s">
        <v>110</v>
      </c>
      <c r="D179" s="31" t="s">
        <v>14</v>
      </c>
      <c r="E179" s="26">
        <v>41906</v>
      </c>
      <c r="F179" s="53">
        <v>0.70694444444444438</v>
      </c>
      <c r="G179" s="1">
        <v>16</v>
      </c>
      <c r="H179" s="1">
        <v>0.5</v>
      </c>
      <c r="I179" s="1">
        <v>0</v>
      </c>
      <c r="J179" s="1">
        <v>40</v>
      </c>
      <c r="K179" s="1">
        <v>0</v>
      </c>
      <c r="L179" s="1" t="s">
        <v>14</v>
      </c>
      <c r="M179" s="1">
        <v>3.75</v>
      </c>
      <c r="N179" s="1">
        <v>0</v>
      </c>
      <c r="O179" s="1">
        <f t="shared" si="25"/>
        <v>0</v>
      </c>
      <c r="P179" s="34">
        <f t="shared" si="26"/>
        <v>0.20500000000000002</v>
      </c>
      <c r="R179" s="1" t="s">
        <v>13</v>
      </c>
      <c r="S179" s="1" t="s">
        <v>94</v>
      </c>
      <c r="T179" s="1" t="s">
        <v>112</v>
      </c>
      <c r="U179" s="1" t="s">
        <v>95</v>
      </c>
      <c r="V179" s="1">
        <v>20150325</v>
      </c>
      <c r="W179" s="1" t="s">
        <v>115</v>
      </c>
      <c r="X179" s="1">
        <v>20150521</v>
      </c>
    </row>
    <row r="180" spans="1:24" x14ac:dyDescent="0.2">
      <c r="B180" s="1" t="s">
        <v>8</v>
      </c>
      <c r="C180" s="1" t="s">
        <v>110</v>
      </c>
      <c r="D180" s="31" t="s">
        <v>14</v>
      </c>
      <c r="E180" s="26">
        <v>41906</v>
      </c>
      <c r="F180" s="53">
        <v>0</v>
      </c>
      <c r="G180" s="1">
        <v>0</v>
      </c>
      <c r="H180" s="1">
        <v>0</v>
      </c>
      <c r="I180" s="1">
        <v>0</v>
      </c>
      <c r="J180" s="1">
        <v>0</v>
      </c>
      <c r="K180" s="1">
        <v>0</v>
      </c>
      <c r="L180" s="1" t="s">
        <v>14</v>
      </c>
      <c r="M180" s="1">
        <v>0</v>
      </c>
      <c r="N180" s="1">
        <v>0</v>
      </c>
      <c r="O180" s="1">
        <f t="shared" si="25"/>
        <v>0</v>
      </c>
      <c r="P180" s="34">
        <f t="shared" si="26"/>
        <v>0.20500000000000002</v>
      </c>
      <c r="R180" s="1" t="s">
        <v>13</v>
      </c>
      <c r="S180" s="1" t="s">
        <v>94</v>
      </c>
      <c r="T180" s="1" t="s">
        <v>112</v>
      </c>
      <c r="U180" s="1" t="s">
        <v>95</v>
      </c>
      <c r="V180" s="1">
        <v>20150325</v>
      </c>
      <c r="W180" s="1" t="s">
        <v>115</v>
      </c>
      <c r="X180" s="1">
        <v>20150521</v>
      </c>
    </row>
    <row r="181" spans="1:24" x14ac:dyDescent="0.2">
      <c r="B181" s="1" t="s">
        <v>8</v>
      </c>
      <c r="C181" s="1" t="s">
        <v>110</v>
      </c>
      <c r="D181" s="31" t="s">
        <v>14</v>
      </c>
      <c r="E181" s="26">
        <v>41906</v>
      </c>
      <c r="F181" s="53">
        <v>0</v>
      </c>
      <c r="G181" s="1">
        <v>0</v>
      </c>
      <c r="H181" s="1">
        <v>0</v>
      </c>
      <c r="I181" s="1">
        <v>0</v>
      </c>
      <c r="J181" s="1">
        <v>0</v>
      </c>
      <c r="K181" s="1">
        <v>0</v>
      </c>
      <c r="L181" s="1" t="s">
        <v>14</v>
      </c>
      <c r="M181" s="1">
        <v>0</v>
      </c>
      <c r="N181" s="1">
        <v>0</v>
      </c>
      <c r="O181" s="1">
        <f t="shared" si="25"/>
        <v>0</v>
      </c>
      <c r="P181" s="34">
        <f t="shared" si="26"/>
        <v>0.20500000000000002</v>
      </c>
      <c r="R181" s="1" t="s">
        <v>13</v>
      </c>
      <c r="S181" s="1" t="s">
        <v>94</v>
      </c>
      <c r="T181" s="1" t="s">
        <v>112</v>
      </c>
      <c r="U181" s="1" t="s">
        <v>95</v>
      </c>
      <c r="V181" s="1">
        <v>20150325</v>
      </c>
      <c r="W181" s="1" t="s">
        <v>115</v>
      </c>
      <c r="X181" s="1">
        <v>20150521</v>
      </c>
    </row>
    <row r="182" spans="1:24" s="28" customFormat="1" x14ac:dyDescent="0.2">
      <c r="A182" s="1"/>
      <c r="B182" s="1" t="s">
        <v>8</v>
      </c>
      <c r="C182" s="1" t="s">
        <v>110</v>
      </c>
      <c r="D182" s="31" t="s">
        <v>14</v>
      </c>
      <c r="E182" s="26">
        <v>41906</v>
      </c>
      <c r="F182" s="53">
        <v>0.70763888888888893</v>
      </c>
      <c r="G182" s="1">
        <v>17</v>
      </c>
      <c r="H182" s="1">
        <v>0.2</v>
      </c>
      <c r="I182" s="1">
        <v>0</v>
      </c>
      <c r="J182" s="1">
        <v>40</v>
      </c>
      <c r="K182" s="1">
        <v>0</v>
      </c>
      <c r="L182" s="1" t="s">
        <v>14</v>
      </c>
      <c r="M182" s="1">
        <v>0</v>
      </c>
      <c r="N182" s="1">
        <v>0</v>
      </c>
      <c r="O182" s="1">
        <f t="shared" si="25"/>
        <v>0</v>
      </c>
      <c r="P182" s="34">
        <f t="shared" si="26"/>
        <v>0.20500000000000002</v>
      </c>
      <c r="Q182" s="1"/>
      <c r="R182" s="1" t="s">
        <v>13</v>
      </c>
      <c r="S182" s="1" t="s">
        <v>94</v>
      </c>
      <c r="T182" s="1" t="s">
        <v>112</v>
      </c>
      <c r="U182" s="1" t="s">
        <v>95</v>
      </c>
      <c r="V182" s="1">
        <v>20150325</v>
      </c>
      <c r="W182" s="1" t="s">
        <v>115</v>
      </c>
      <c r="X182" s="1">
        <v>20150521</v>
      </c>
    </row>
    <row r="183" spans="1:24" x14ac:dyDescent="0.2">
      <c r="A183" s="15"/>
      <c r="B183" s="15"/>
      <c r="C183" s="39"/>
      <c r="D183" s="39"/>
      <c r="E183" s="27"/>
      <c r="F183" s="23"/>
      <c r="G183" s="15"/>
      <c r="H183" s="15"/>
      <c r="I183" s="15"/>
      <c r="J183" s="15"/>
      <c r="K183" s="15"/>
      <c r="L183" s="15"/>
      <c r="M183" s="15"/>
      <c r="N183" s="15"/>
      <c r="O183" s="15"/>
      <c r="P183" s="15"/>
      <c r="Q183" s="15"/>
      <c r="R183" s="15"/>
      <c r="S183" s="15"/>
      <c r="T183" s="19"/>
      <c r="U183" s="15"/>
      <c r="V183" s="15"/>
      <c r="W183" s="15"/>
      <c r="X183" s="15"/>
    </row>
    <row r="184" spans="1:24" ht="15" x14ac:dyDescent="0.25">
      <c r="B184" s="1" t="s">
        <v>33</v>
      </c>
      <c r="C184" s="3" t="s">
        <v>104</v>
      </c>
      <c r="D184" s="31" t="s">
        <v>14</v>
      </c>
      <c r="E184" s="26">
        <v>41907</v>
      </c>
      <c r="F184" s="49">
        <v>0.61527777777777781</v>
      </c>
      <c r="G184">
        <v>7.5</v>
      </c>
      <c r="H184">
        <v>0</v>
      </c>
      <c r="I184">
        <v>0</v>
      </c>
      <c r="J184">
        <v>0</v>
      </c>
      <c r="K184">
        <v>0</v>
      </c>
      <c r="L184" s="4" t="s">
        <v>14</v>
      </c>
      <c r="M184">
        <v>0</v>
      </c>
      <c r="N184">
        <v>0</v>
      </c>
      <c r="O184" s="5">
        <f>N184/$P$184*100</f>
        <v>0</v>
      </c>
      <c r="P184" s="6">
        <f>SUM($N$184:$N$205)</f>
        <v>1.3879999999999999</v>
      </c>
      <c r="Q184" s="1" t="s">
        <v>84</v>
      </c>
      <c r="R184" s="2" t="s">
        <v>13</v>
      </c>
      <c r="S184" s="4" t="s">
        <v>96</v>
      </c>
      <c r="T184" s="3" t="s">
        <v>11</v>
      </c>
      <c r="U184" s="1" t="s">
        <v>95</v>
      </c>
      <c r="V184" s="1">
        <v>20150325</v>
      </c>
      <c r="W184" s="1" t="s">
        <v>115</v>
      </c>
      <c r="X184" s="1">
        <v>20150521</v>
      </c>
    </row>
    <row r="185" spans="1:24" ht="15" x14ac:dyDescent="0.25">
      <c r="B185" s="1" t="s">
        <v>33</v>
      </c>
      <c r="C185" s="3" t="s">
        <v>104</v>
      </c>
      <c r="D185" s="31" t="s">
        <v>14</v>
      </c>
      <c r="E185" s="26">
        <v>41907</v>
      </c>
      <c r="F185" s="49">
        <v>0.61527777777777781</v>
      </c>
      <c r="G185">
        <v>8</v>
      </c>
      <c r="H185">
        <v>0.1</v>
      </c>
      <c r="I185">
        <v>4</v>
      </c>
      <c r="J185">
        <v>40.700000000000003</v>
      </c>
      <c r="K185">
        <v>0.23400000000000001</v>
      </c>
      <c r="L185" s="4" t="s">
        <v>14</v>
      </c>
      <c r="M185">
        <v>0.05</v>
      </c>
      <c r="N185">
        <v>1.2E-2</v>
      </c>
      <c r="O185" s="5">
        <f t="shared" ref="O185:O205" si="27">N185/$P$184*100</f>
        <v>0.86455331412103753</v>
      </c>
      <c r="P185" s="6">
        <f t="shared" ref="P185:P205" si="28">SUM($N$184:$N$205)</f>
        <v>1.3879999999999999</v>
      </c>
      <c r="Q185" s="4"/>
      <c r="R185" s="2" t="s">
        <v>13</v>
      </c>
      <c r="S185" s="4" t="s">
        <v>96</v>
      </c>
      <c r="T185" s="3" t="s">
        <v>11</v>
      </c>
      <c r="U185" s="1" t="s">
        <v>95</v>
      </c>
      <c r="V185" s="1">
        <v>20150325</v>
      </c>
      <c r="W185" s="1" t="s">
        <v>115</v>
      </c>
      <c r="X185" s="1">
        <v>20150521</v>
      </c>
    </row>
    <row r="186" spans="1:24" ht="15" x14ac:dyDescent="0.25">
      <c r="B186" s="1" t="s">
        <v>33</v>
      </c>
      <c r="C186" s="3" t="s">
        <v>104</v>
      </c>
      <c r="D186" s="31" t="s">
        <v>14</v>
      </c>
      <c r="E186" s="26">
        <v>41907</v>
      </c>
      <c r="F186" s="49">
        <v>0.6166666666666667</v>
      </c>
      <c r="G186">
        <v>8.5</v>
      </c>
      <c r="H186">
        <v>0.2</v>
      </c>
      <c r="I186">
        <v>5</v>
      </c>
      <c r="J186">
        <v>40.299999999999997</v>
      </c>
      <c r="K186">
        <v>0.29099999999999998</v>
      </c>
      <c r="L186" s="4" t="s">
        <v>14</v>
      </c>
      <c r="M186">
        <v>0.1</v>
      </c>
      <c r="N186">
        <v>2.9000000000000001E-2</v>
      </c>
      <c r="O186" s="5">
        <f t="shared" si="27"/>
        <v>2.0893371757925072</v>
      </c>
      <c r="P186" s="6">
        <f t="shared" si="28"/>
        <v>1.3879999999999999</v>
      </c>
      <c r="Q186" s="4"/>
      <c r="R186" s="2" t="s">
        <v>13</v>
      </c>
      <c r="S186" s="4" t="s">
        <v>96</v>
      </c>
      <c r="T186" s="3" t="s">
        <v>11</v>
      </c>
      <c r="U186" s="1" t="s">
        <v>95</v>
      </c>
      <c r="V186" s="1">
        <v>20150325</v>
      </c>
      <c r="W186" s="1" t="s">
        <v>115</v>
      </c>
      <c r="X186" s="1">
        <v>20150521</v>
      </c>
    </row>
    <row r="187" spans="1:24" ht="15" x14ac:dyDescent="0.25">
      <c r="B187" s="1" t="s">
        <v>33</v>
      </c>
      <c r="C187" s="3" t="s">
        <v>104</v>
      </c>
      <c r="D187" s="31" t="s">
        <v>14</v>
      </c>
      <c r="E187" s="26">
        <v>41907</v>
      </c>
      <c r="F187" s="49">
        <v>0.61736111111111114</v>
      </c>
      <c r="G187">
        <v>9</v>
      </c>
      <c r="H187">
        <v>0.3</v>
      </c>
      <c r="I187">
        <v>8</v>
      </c>
      <c r="J187">
        <v>43.3</v>
      </c>
      <c r="K187">
        <v>0.42499999999999999</v>
      </c>
      <c r="L187" s="4" t="s">
        <v>14</v>
      </c>
      <c r="M187">
        <v>0.15</v>
      </c>
      <c r="N187">
        <v>6.4000000000000001E-2</v>
      </c>
      <c r="O187" s="5">
        <f t="shared" si="27"/>
        <v>4.6109510086455332</v>
      </c>
      <c r="P187" s="6">
        <f t="shared" si="28"/>
        <v>1.3879999999999999</v>
      </c>
      <c r="R187" s="2" t="s">
        <v>13</v>
      </c>
      <c r="S187" s="4" t="s">
        <v>96</v>
      </c>
      <c r="T187" s="3" t="s">
        <v>11</v>
      </c>
      <c r="U187" s="1" t="s">
        <v>95</v>
      </c>
      <c r="V187" s="1">
        <v>20150325</v>
      </c>
      <c r="W187" s="1" t="s">
        <v>115</v>
      </c>
      <c r="X187" s="1">
        <v>20150521</v>
      </c>
    </row>
    <row r="188" spans="1:24" ht="15" x14ac:dyDescent="0.25">
      <c r="B188" s="1" t="s">
        <v>33</v>
      </c>
      <c r="C188" s="3" t="s">
        <v>104</v>
      </c>
      <c r="D188" s="31" t="s">
        <v>14</v>
      </c>
      <c r="E188" s="26">
        <v>41907</v>
      </c>
      <c r="F188" s="49">
        <v>0.61875000000000002</v>
      </c>
      <c r="G188">
        <v>9.5</v>
      </c>
      <c r="H188">
        <v>0.4</v>
      </c>
      <c r="I188">
        <v>12</v>
      </c>
      <c r="J188">
        <v>43.1</v>
      </c>
      <c r="K188">
        <v>0.63200000000000001</v>
      </c>
      <c r="L188" s="4" t="s">
        <v>14</v>
      </c>
      <c r="M188">
        <v>0.2</v>
      </c>
      <c r="N188">
        <v>0.126</v>
      </c>
      <c r="O188" s="5">
        <f t="shared" si="27"/>
        <v>9.077809798270895</v>
      </c>
      <c r="P188" s="6">
        <f t="shared" si="28"/>
        <v>1.3879999999999999</v>
      </c>
      <c r="R188" s="2" t="s">
        <v>13</v>
      </c>
      <c r="S188" s="4" t="s">
        <v>96</v>
      </c>
      <c r="T188" s="3" t="s">
        <v>11</v>
      </c>
      <c r="U188" s="1" t="s">
        <v>95</v>
      </c>
      <c r="V188" s="1">
        <v>20150325</v>
      </c>
      <c r="W188" s="1" t="s">
        <v>115</v>
      </c>
      <c r="X188" s="1">
        <v>20150521</v>
      </c>
    </row>
    <row r="189" spans="1:24" ht="15" x14ac:dyDescent="0.25">
      <c r="B189" s="1" t="s">
        <v>33</v>
      </c>
      <c r="C189" s="3" t="s">
        <v>104</v>
      </c>
      <c r="D189" s="31" t="s">
        <v>14</v>
      </c>
      <c r="E189" s="26">
        <v>41907</v>
      </c>
      <c r="F189" s="49">
        <v>0.61944444444444446</v>
      </c>
      <c r="G189">
        <v>10</v>
      </c>
      <c r="H189">
        <v>0.4</v>
      </c>
      <c r="I189">
        <v>12</v>
      </c>
      <c r="J189">
        <v>42.9</v>
      </c>
      <c r="K189">
        <v>0.63400000000000001</v>
      </c>
      <c r="L189" s="4" t="s">
        <v>14</v>
      </c>
      <c r="M189">
        <v>0.2</v>
      </c>
      <c r="N189">
        <v>0.127</v>
      </c>
      <c r="O189" s="5">
        <f t="shared" si="27"/>
        <v>9.1498559077809816</v>
      </c>
      <c r="P189" s="6">
        <f t="shared" si="28"/>
        <v>1.3879999999999999</v>
      </c>
      <c r="R189" s="2" t="s">
        <v>13</v>
      </c>
      <c r="S189" s="4" t="s">
        <v>96</v>
      </c>
      <c r="T189" s="3" t="s">
        <v>11</v>
      </c>
      <c r="U189" s="1" t="s">
        <v>95</v>
      </c>
      <c r="V189" s="1">
        <v>20150325</v>
      </c>
      <c r="W189" s="1" t="s">
        <v>115</v>
      </c>
      <c r="X189" s="1">
        <v>20150521</v>
      </c>
    </row>
    <row r="190" spans="1:24" ht="15" x14ac:dyDescent="0.25">
      <c r="B190" s="1" t="s">
        <v>33</v>
      </c>
      <c r="C190" s="3" t="s">
        <v>104</v>
      </c>
      <c r="D190" s="31" t="s">
        <v>14</v>
      </c>
      <c r="E190" s="26">
        <v>41907</v>
      </c>
      <c r="F190" s="49">
        <v>0.62083333333333335</v>
      </c>
      <c r="G190">
        <v>10.5</v>
      </c>
      <c r="H190">
        <v>0.4</v>
      </c>
      <c r="I190">
        <v>17</v>
      </c>
      <c r="J190">
        <v>40.6</v>
      </c>
      <c r="K190">
        <v>0.94099999999999995</v>
      </c>
      <c r="L190" s="4" t="s">
        <v>14</v>
      </c>
      <c r="M190">
        <v>0.2</v>
      </c>
      <c r="N190">
        <v>0.188</v>
      </c>
      <c r="O190" s="5">
        <f t="shared" si="27"/>
        <v>13.544668587896256</v>
      </c>
      <c r="P190" s="6">
        <f t="shared" si="28"/>
        <v>1.3879999999999999</v>
      </c>
      <c r="Q190" s="4"/>
      <c r="R190" s="2" t="s">
        <v>13</v>
      </c>
      <c r="S190" s="4" t="s">
        <v>96</v>
      </c>
      <c r="T190" s="3" t="s">
        <v>11</v>
      </c>
      <c r="U190" s="1" t="s">
        <v>95</v>
      </c>
      <c r="V190" s="1">
        <v>20150325</v>
      </c>
      <c r="W190" s="1" t="s">
        <v>115</v>
      </c>
      <c r="X190" s="1">
        <v>20150521</v>
      </c>
    </row>
    <row r="191" spans="1:24" ht="15" x14ac:dyDescent="0.25">
      <c r="B191" s="1" t="s">
        <v>33</v>
      </c>
      <c r="C191" s="3" t="s">
        <v>104</v>
      </c>
      <c r="D191" s="31" t="s">
        <v>14</v>
      </c>
      <c r="E191" s="26">
        <v>41907</v>
      </c>
      <c r="F191" s="49">
        <v>0.62222222222222223</v>
      </c>
      <c r="G191">
        <v>11</v>
      </c>
      <c r="H191">
        <v>0.2</v>
      </c>
      <c r="I191">
        <v>15</v>
      </c>
      <c r="J191">
        <v>40.1</v>
      </c>
      <c r="K191">
        <v>0.84199999999999997</v>
      </c>
      <c r="L191" s="4" t="s">
        <v>14</v>
      </c>
      <c r="M191">
        <v>0.1</v>
      </c>
      <c r="N191">
        <v>8.4000000000000005E-2</v>
      </c>
      <c r="O191" s="5">
        <f t="shared" si="27"/>
        <v>6.0518731988472627</v>
      </c>
      <c r="P191" s="6">
        <f t="shared" si="28"/>
        <v>1.3879999999999999</v>
      </c>
      <c r="Q191" s="4"/>
      <c r="R191" s="2" t="s">
        <v>13</v>
      </c>
      <c r="S191" s="4" t="s">
        <v>96</v>
      </c>
      <c r="T191" s="3" t="s">
        <v>11</v>
      </c>
      <c r="U191" s="1" t="s">
        <v>95</v>
      </c>
      <c r="V191" s="1">
        <v>20150325</v>
      </c>
      <c r="W191" s="1" t="s">
        <v>115</v>
      </c>
      <c r="X191" s="1">
        <v>20150521</v>
      </c>
    </row>
    <row r="192" spans="1:24" ht="15" x14ac:dyDescent="0.25">
      <c r="B192" s="1" t="s">
        <v>33</v>
      </c>
      <c r="C192" s="3" t="s">
        <v>104</v>
      </c>
      <c r="D192" s="31" t="s">
        <v>14</v>
      </c>
      <c r="E192" s="26">
        <v>41907</v>
      </c>
      <c r="F192" s="49">
        <v>0.62291666666666667</v>
      </c>
      <c r="G192">
        <v>11.5</v>
      </c>
      <c r="H192">
        <v>0.3</v>
      </c>
      <c r="I192">
        <v>18</v>
      </c>
      <c r="J192">
        <v>41.4</v>
      </c>
      <c r="K192">
        <v>0.97599999999999998</v>
      </c>
      <c r="L192" s="4" t="s">
        <v>14</v>
      </c>
      <c r="M192">
        <v>0.15</v>
      </c>
      <c r="N192">
        <v>0.14599999999999999</v>
      </c>
      <c r="O192" s="5">
        <f t="shared" si="27"/>
        <v>10.518731988472622</v>
      </c>
      <c r="P192" s="6">
        <f t="shared" si="28"/>
        <v>1.3879999999999999</v>
      </c>
      <c r="Q192" s="4"/>
      <c r="R192" s="2" t="s">
        <v>13</v>
      </c>
      <c r="S192" s="4" t="s">
        <v>96</v>
      </c>
      <c r="T192" s="3" t="s">
        <v>11</v>
      </c>
      <c r="U192" s="1" t="s">
        <v>95</v>
      </c>
      <c r="V192" s="1">
        <v>20150325</v>
      </c>
      <c r="W192" s="1" t="s">
        <v>115</v>
      </c>
      <c r="X192" s="1">
        <v>20150521</v>
      </c>
    </row>
    <row r="193" spans="1:24" ht="15" x14ac:dyDescent="0.25">
      <c r="B193" s="1" t="s">
        <v>33</v>
      </c>
      <c r="C193" s="3" t="s">
        <v>104</v>
      </c>
      <c r="D193" s="31" t="s">
        <v>14</v>
      </c>
      <c r="E193" s="26">
        <v>41907</v>
      </c>
      <c r="F193" s="49">
        <v>0.62430555555555556</v>
      </c>
      <c r="G193">
        <v>12</v>
      </c>
      <c r="H193">
        <v>0.2</v>
      </c>
      <c r="I193">
        <v>15</v>
      </c>
      <c r="J193">
        <v>40</v>
      </c>
      <c r="K193">
        <v>0.84499999999999997</v>
      </c>
      <c r="L193" s="4" t="s">
        <v>14</v>
      </c>
      <c r="M193">
        <v>0.1</v>
      </c>
      <c r="N193">
        <v>8.5000000000000006E-2</v>
      </c>
      <c r="O193" s="5">
        <f t="shared" si="27"/>
        <v>6.1239193083573493</v>
      </c>
      <c r="P193" s="6">
        <f t="shared" si="28"/>
        <v>1.3879999999999999</v>
      </c>
      <c r="Q193" s="4"/>
      <c r="R193" s="2" t="s">
        <v>13</v>
      </c>
      <c r="S193" s="4" t="s">
        <v>96</v>
      </c>
      <c r="T193" s="3" t="s">
        <v>11</v>
      </c>
      <c r="U193" s="1" t="s">
        <v>95</v>
      </c>
      <c r="V193" s="1">
        <v>20150325</v>
      </c>
      <c r="W193" s="1" t="s">
        <v>115</v>
      </c>
      <c r="X193" s="1">
        <v>20150521</v>
      </c>
    </row>
    <row r="194" spans="1:24" ht="15" x14ac:dyDescent="0.25">
      <c r="B194" s="1" t="s">
        <v>33</v>
      </c>
      <c r="C194" s="3" t="s">
        <v>104</v>
      </c>
      <c r="D194" s="31" t="s">
        <v>14</v>
      </c>
      <c r="E194" s="26">
        <v>41907</v>
      </c>
      <c r="F194" s="49">
        <v>0.625</v>
      </c>
      <c r="G194">
        <v>12.5</v>
      </c>
      <c r="H194">
        <v>0.3</v>
      </c>
      <c r="I194">
        <v>11</v>
      </c>
      <c r="J194">
        <v>42.8</v>
      </c>
      <c r="K194">
        <v>0.58399999999999996</v>
      </c>
      <c r="L194" s="4" t="s">
        <v>14</v>
      </c>
      <c r="M194">
        <v>0.15</v>
      </c>
      <c r="N194">
        <v>8.7999999999999995E-2</v>
      </c>
      <c r="O194" s="5">
        <f t="shared" si="27"/>
        <v>6.3400576368876083</v>
      </c>
      <c r="P194" s="6">
        <f t="shared" si="28"/>
        <v>1.3879999999999999</v>
      </c>
      <c r="R194" s="2" t="s">
        <v>13</v>
      </c>
      <c r="S194" s="4" t="s">
        <v>96</v>
      </c>
      <c r="T194" s="3" t="s">
        <v>11</v>
      </c>
      <c r="U194" s="1" t="s">
        <v>95</v>
      </c>
      <c r="V194" s="1">
        <v>20150325</v>
      </c>
      <c r="W194" s="1" t="s">
        <v>115</v>
      </c>
      <c r="X194" s="1">
        <v>20150521</v>
      </c>
    </row>
    <row r="195" spans="1:24" ht="15" x14ac:dyDescent="0.25">
      <c r="B195" s="1" t="s">
        <v>33</v>
      </c>
      <c r="C195" s="3" t="s">
        <v>104</v>
      </c>
      <c r="D195" s="31" t="s">
        <v>14</v>
      </c>
      <c r="E195" s="26">
        <v>41907</v>
      </c>
      <c r="F195" s="49">
        <v>0.62569444444444444</v>
      </c>
      <c r="G195">
        <v>13</v>
      </c>
      <c r="H195">
        <v>0.3</v>
      </c>
      <c r="I195">
        <v>9</v>
      </c>
      <c r="J195">
        <v>42.8</v>
      </c>
      <c r="K195">
        <v>0.48099999999999998</v>
      </c>
      <c r="L195" s="4" t="s">
        <v>14</v>
      </c>
      <c r="M195">
        <v>0.15</v>
      </c>
      <c r="N195">
        <v>7.1999999999999995E-2</v>
      </c>
      <c r="O195" s="5">
        <f t="shared" si="27"/>
        <v>5.1873198847262252</v>
      </c>
      <c r="P195" s="6">
        <f t="shared" si="28"/>
        <v>1.3879999999999999</v>
      </c>
      <c r="R195" s="2" t="s">
        <v>13</v>
      </c>
      <c r="S195" s="4" t="s">
        <v>96</v>
      </c>
      <c r="T195" s="3" t="s">
        <v>11</v>
      </c>
      <c r="U195" s="1" t="s">
        <v>95</v>
      </c>
      <c r="V195" s="1">
        <v>20150325</v>
      </c>
      <c r="W195" s="1" t="s">
        <v>115</v>
      </c>
      <c r="X195" s="1">
        <v>20150521</v>
      </c>
    </row>
    <row r="196" spans="1:24" ht="15" x14ac:dyDescent="0.25">
      <c r="A196" s="28"/>
      <c r="B196" s="1" t="s">
        <v>33</v>
      </c>
      <c r="C196" s="3" t="s">
        <v>104</v>
      </c>
      <c r="D196" s="31" t="s">
        <v>14</v>
      </c>
      <c r="E196" s="26">
        <v>41907</v>
      </c>
      <c r="F196" s="49">
        <v>0.62708333333333333</v>
      </c>
      <c r="G196">
        <v>13.5</v>
      </c>
      <c r="H196">
        <v>0.4</v>
      </c>
      <c r="I196">
        <v>5</v>
      </c>
      <c r="J196">
        <v>40.5</v>
      </c>
      <c r="K196">
        <v>0.28999999999999998</v>
      </c>
      <c r="L196" s="4" t="s">
        <v>14</v>
      </c>
      <c r="M196">
        <v>0.2</v>
      </c>
      <c r="N196">
        <v>5.8000000000000003E-2</v>
      </c>
      <c r="O196" s="5">
        <f t="shared" si="27"/>
        <v>4.1786743515850144</v>
      </c>
      <c r="P196" s="6">
        <f t="shared" si="28"/>
        <v>1.3879999999999999</v>
      </c>
      <c r="Q196" s="28"/>
      <c r="R196" s="2" t="s">
        <v>13</v>
      </c>
      <c r="S196" s="4" t="s">
        <v>96</v>
      </c>
      <c r="T196" s="3" t="s">
        <v>11</v>
      </c>
      <c r="U196" s="1" t="s">
        <v>95</v>
      </c>
      <c r="V196" s="1">
        <v>20150325</v>
      </c>
      <c r="W196" s="1" t="s">
        <v>115</v>
      </c>
      <c r="X196" s="1">
        <v>20150521</v>
      </c>
    </row>
    <row r="197" spans="1:24" ht="15" x14ac:dyDescent="0.25">
      <c r="A197" s="28"/>
      <c r="B197" s="1" t="s">
        <v>33</v>
      </c>
      <c r="C197" s="3" t="s">
        <v>104</v>
      </c>
      <c r="D197" s="31" t="s">
        <v>14</v>
      </c>
      <c r="E197" s="26">
        <v>41907</v>
      </c>
      <c r="F197" s="49">
        <v>0.62847222222222221</v>
      </c>
      <c r="G197">
        <v>14</v>
      </c>
      <c r="H197">
        <v>0.3</v>
      </c>
      <c r="I197">
        <v>4</v>
      </c>
      <c r="J197">
        <v>48.2</v>
      </c>
      <c r="K197">
        <v>0.20100000000000001</v>
      </c>
      <c r="L197" s="4" t="s">
        <v>14</v>
      </c>
      <c r="M197">
        <v>0.15</v>
      </c>
      <c r="N197">
        <v>0.03</v>
      </c>
      <c r="O197" s="5">
        <f t="shared" si="27"/>
        <v>2.1613832853025938</v>
      </c>
      <c r="P197" s="6">
        <f t="shared" si="28"/>
        <v>1.3879999999999999</v>
      </c>
      <c r="Q197" s="28"/>
      <c r="R197" s="2" t="s">
        <v>13</v>
      </c>
      <c r="S197" s="4" t="s">
        <v>96</v>
      </c>
      <c r="T197" s="3" t="s">
        <v>11</v>
      </c>
      <c r="U197" s="1" t="s">
        <v>95</v>
      </c>
      <c r="V197" s="1">
        <v>20150325</v>
      </c>
      <c r="W197" s="1" t="s">
        <v>115</v>
      </c>
      <c r="X197" s="1">
        <v>20150521</v>
      </c>
    </row>
    <row r="198" spans="1:24" ht="15" x14ac:dyDescent="0.25">
      <c r="B198" s="1" t="s">
        <v>33</v>
      </c>
      <c r="C198" s="3" t="s">
        <v>104</v>
      </c>
      <c r="D198" s="31" t="s">
        <v>14</v>
      </c>
      <c r="E198" s="26">
        <v>41907</v>
      </c>
      <c r="F198" s="49">
        <v>0.63055555555555554</v>
      </c>
      <c r="G198">
        <v>14.5</v>
      </c>
      <c r="H198">
        <v>0.4</v>
      </c>
      <c r="I198">
        <v>4</v>
      </c>
      <c r="J198">
        <v>40.5</v>
      </c>
      <c r="K198">
        <v>0.23499999999999999</v>
      </c>
      <c r="L198" s="4" t="s">
        <v>14</v>
      </c>
      <c r="M198">
        <v>0.2</v>
      </c>
      <c r="N198">
        <v>4.7E-2</v>
      </c>
      <c r="O198" s="5">
        <f t="shared" si="27"/>
        <v>3.386167146974064</v>
      </c>
      <c r="P198" s="6">
        <f t="shared" si="28"/>
        <v>1.3879999999999999</v>
      </c>
      <c r="R198" s="2" t="s">
        <v>13</v>
      </c>
      <c r="S198" s="4" t="s">
        <v>96</v>
      </c>
      <c r="T198" s="3" t="s">
        <v>11</v>
      </c>
      <c r="U198" s="1" t="s">
        <v>95</v>
      </c>
      <c r="V198" s="1">
        <v>20150325</v>
      </c>
      <c r="W198" s="1" t="s">
        <v>115</v>
      </c>
      <c r="X198" s="1">
        <v>20150521</v>
      </c>
    </row>
    <row r="199" spans="1:24" ht="15" x14ac:dyDescent="0.25">
      <c r="B199" s="1" t="s">
        <v>33</v>
      </c>
      <c r="C199" s="3" t="s">
        <v>104</v>
      </c>
      <c r="D199" s="31" t="s">
        <v>14</v>
      </c>
      <c r="E199" s="26">
        <v>41907</v>
      </c>
      <c r="F199" s="49">
        <v>0.63124999999999998</v>
      </c>
      <c r="G199">
        <v>15</v>
      </c>
      <c r="H199">
        <v>0.3</v>
      </c>
      <c r="I199">
        <v>2</v>
      </c>
      <c r="J199">
        <v>46.6</v>
      </c>
      <c r="K199">
        <v>0.112</v>
      </c>
      <c r="L199" s="4" t="s">
        <v>14</v>
      </c>
      <c r="M199">
        <v>0.15</v>
      </c>
      <c r="N199">
        <v>1.7000000000000001E-2</v>
      </c>
      <c r="O199" s="5">
        <f t="shared" si="27"/>
        <v>1.2247838616714699</v>
      </c>
      <c r="P199" s="6">
        <f t="shared" si="28"/>
        <v>1.3879999999999999</v>
      </c>
      <c r="R199" s="2" t="s">
        <v>13</v>
      </c>
      <c r="S199" s="4" t="s">
        <v>96</v>
      </c>
      <c r="T199" s="3" t="s">
        <v>11</v>
      </c>
      <c r="U199" s="1" t="s">
        <v>95</v>
      </c>
      <c r="V199" s="1">
        <v>20150325</v>
      </c>
      <c r="W199" s="1" t="s">
        <v>115</v>
      </c>
      <c r="X199" s="1">
        <v>20150521</v>
      </c>
    </row>
    <row r="200" spans="1:24" s="28" customFormat="1" ht="15" x14ac:dyDescent="0.25">
      <c r="A200" s="1"/>
      <c r="B200" s="1" t="s">
        <v>33</v>
      </c>
      <c r="C200" s="3" t="s">
        <v>104</v>
      </c>
      <c r="D200" s="31" t="s">
        <v>14</v>
      </c>
      <c r="E200" s="26">
        <v>41907</v>
      </c>
      <c r="F200" s="49">
        <v>0.63194444444444442</v>
      </c>
      <c r="G200">
        <v>15.5</v>
      </c>
      <c r="H200">
        <v>0.3</v>
      </c>
      <c r="I200">
        <v>6</v>
      </c>
      <c r="J200">
        <v>40.6</v>
      </c>
      <c r="K200">
        <v>0.34300000000000003</v>
      </c>
      <c r="L200" s="4" t="s">
        <v>14</v>
      </c>
      <c r="M200">
        <v>0.15</v>
      </c>
      <c r="N200">
        <v>5.0999999999999997E-2</v>
      </c>
      <c r="O200" s="5">
        <f t="shared" si="27"/>
        <v>3.6743515850144091</v>
      </c>
      <c r="P200" s="6">
        <f t="shared" si="28"/>
        <v>1.3879999999999999</v>
      </c>
      <c r="Q200" s="1"/>
      <c r="R200" s="2" t="s">
        <v>13</v>
      </c>
      <c r="S200" s="4" t="s">
        <v>96</v>
      </c>
      <c r="T200" s="3" t="s">
        <v>11</v>
      </c>
      <c r="U200" s="1" t="s">
        <v>95</v>
      </c>
      <c r="V200" s="1">
        <v>20150325</v>
      </c>
      <c r="W200" s="1" t="s">
        <v>115</v>
      </c>
      <c r="X200" s="1">
        <v>20150521</v>
      </c>
    </row>
    <row r="201" spans="1:24" s="28" customFormat="1" ht="15" x14ac:dyDescent="0.25">
      <c r="A201" s="1"/>
      <c r="B201" s="1" t="s">
        <v>33</v>
      </c>
      <c r="C201" s="3" t="s">
        <v>104</v>
      </c>
      <c r="D201" s="31" t="s">
        <v>14</v>
      </c>
      <c r="E201" s="26">
        <v>41907</v>
      </c>
      <c r="F201" s="49">
        <v>0.6333333333333333</v>
      </c>
      <c r="G201">
        <v>16</v>
      </c>
      <c r="H201">
        <v>0.3</v>
      </c>
      <c r="I201">
        <v>4</v>
      </c>
      <c r="J201">
        <v>44.8</v>
      </c>
      <c r="K201">
        <v>0.214</v>
      </c>
      <c r="L201" s="4" t="s">
        <v>14</v>
      </c>
      <c r="M201">
        <v>0.15</v>
      </c>
      <c r="N201">
        <v>3.2000000000000001E-2</v>
      </c>
      <c r="O201" s="5">
        <f t="shared" si="27"/>
        <v>2.3054755043227666</v>
      </c>
      <c r="P201" s="6">
        <f t="shared" si="28"/>
        <v>1.3879999999999999</v>
      </c>
      <c r="Q201" s="1"/>
      <c r="R201" s="2" t="s">
        <v>13</v>
      </c>
      <c r="S201" s="4" t="s">
        <v>96</v>
      </c>
      <c r="T201" s="3" t="s">
        <v>11</v>
      </c>
      <c r="U201" s="1" t="s">
        <v>95</v>
      </c>
      <c r="V201" s="1">
        <v>20150325</v>
      </c>
      <c r="W201" s="1" t="s">
        <v>115</v>
      </c>
      <c r="X201" s="1">
        <v>20150521</v>
      </c>
    </row>
    <row r="202" spans="1:24" ht="15" x14ac:dyDescent="0.25">
      <c r="B202" s="1" t="s">
        <v>33</v>
      </c>
      <c r="C202" s="3" t="s">
        <v>104</v>
      </c>
      <c r="D202" s="31" t="s">
        <v>14</v>
      </c>
      <c r="E202" s="26">
        <v>41907</v>
      </c>
      <c r="F202" s="49">
        <v>0.63541666666666663</v>
      </c>
      <c r="G202">
        <v>16.5</v>
      </c>
      <c r="H202">
        <v>0.3</v>
      </c>
      <c r="I202">
        <v>13</v>
      </c>
      <c r="J202">
        <v>42.6</v>
      </c>
      <c r="K202">
        <v>0.69</v>
      </c>
      <c r="L202" s="4" t="s">
        <v>14</v>
      </c>
      <c r="M202">
        <v>0.15</v>
      </c>
      <c r="N202">
        <v>0.104</v>
      </c>
      <c r="O202" s="5">
        <f t="shared" si="27"/>
        <v>7.4927953890489913</v>
      </c>
      <c r="P202" s="6">
        <f t="shared" si="28"/>
        <v>1.3879999999999999</v>
      </c>
      <c r="R202" s="2" t="s">
        <v>13</v>
      </c>
      <c r="S202" s="4" t="s">
        <v>96</v>
      </c>
      <c r="T202" s="3" t="s">
        <v>11</v>
      </c>
      <c r="U202" s="1" t="s">
        <v>95</v>
      </c>
      <c r="V202" s="1">
        <v>20150325</v>
      </c>
      <c r="W202" s="1" t="s">
        <v>115</v>
      </c>
      <c r="X202" s="1">
        <v>20150521</v>
      </c>
    </row>
    <row r="203" spans="1:24" ht="15" x14ac:dyDescent="0.25">
      <c r="B203" s="1" t="s">
        <v>33</v>
      </c>
      <c r="C203" s="3" t="s">
        <v>104</v>
      </c>
      <c r="D203" s="31" t="s">
        <v>14</v>
      </c>
      <c r="E203" s="26">
        <v>41907</v>
      </c>
      <c r="F203" s="49">
        <v>0.63680555555555551</v>
      </c>
      <c r="G203">
        <v>17</v>
      </c>
      <c r="H203">
        <v>0.4</v>
      </c>
      <c r="I203">
        <v>1</v>
      </c>
      <c r="J203">
        <v>17.8</v>
      </c>
      <c r="K203">
        <v>0.14099999999999999</v>
      </c>
      <c r="L203" s="4" t="s">
        <v>14</v>
      </c>
      <c r="M203">
        <v>0.2</v>
      </c>
      <c r="N203">
        <v>2.8000000000000001E-2</v>
      </c>
      <c r="O203" s="5">
        <f t="shared" si="27"/>
        <v>2.0172910662824211</v>
      </c>
      <c r="P203" s="6">
        <f t="shared" si="28"/>
        <v>1.3879999999999999</v>
      </c>
      <c r="Q203" s="4"/>
      <c r="R203" s="2" t="s">
        <v>13</v>
      </c>
      <c r="S203" s="4" t="s">
        <v>96</v>
      </c>
      <c r="T203" s="3" t="s">
        <v>11</v>
      </c>
      <c r="U203" s="1" t="s">
        <v>95</v>
      </c>
      <c r="V203" s="1">
        <v>20150325</v>
      </c>
      <c r="W203" s="1" t="s">
        <v>115</v>
      </c>
      <c r="X203" s="1">
        <v>20150521</v>
      </c>
    </row>
    <row r="204" spans="1:24" ht="15" x14ac:dyDescent="0.25">
      <c r="B204" s="1" t="s">
        <v>33</v>
      </c>
      <c r="C204" s="3" t="s">
        <v>104</v>
      </c>
      <c r="D204" s="31" t="s">
        <v>14</v>
      </c>
      <c r="E204" s="26">
        <v>41907</v>
      </c>
      <c r="F204" s="49">
        <v>0.63750000000000007</v>
      </c>
      <c r="G204">
        <v>17.5</v>
      </c>
      <c r="H204">
        <v>0.3</v>
      </c>
      <c r="I204">
        <v>0</v>
      </c>
      <c r="J204">
        <v>40</v>
      </c>
      <c r="K204">
        <v>0</v>
      </c>
      <c r="L204" s="4" t="s">
        <v>14</v>
      </c>
      <c r="M204">
        <v>0.45</v>
      </c>
      <c r="N204">
        <v>0</v>
      </c>
      <c r="O204" s="5">
        <f t="shared" si="27"/>
        <v>0</v>
      </c>
      <c r="P204" s="6">
        <f t="shared" si="28"/>
        <v>1.3879999999999999</v>
      </c>
      <c r="R204" s="2" t="s">
        <v>13</v>
      </c>
      <c r="S204" s="4" t="s">
        <v>96</v>
      </c>
      <c r="T204" s="3" t="s">
        <v>11</v>
      </c>
      <c r="U204" s="1" t="s">
        <v>95</v>
      </c>
      <c r="V204" s="1">
        <v>20150325</v>
      </c>
      <c r="W204" s="1" t="s">
        <v>115</v>
      </c>
      <c r="X204" s="1">
        <v>20150521</v>
      </c>
    </row>
    <row r="205" spans="1:24" ht="15" x14ac:dyDescent="0.25">
      <c r="B205" s="1" t="s">
        <v>33</v>
      </c>
      <c r="C205" s="3" t="s">
        <v>104</v>
      </c>
      <c r="D205" s="31" t="s">
        <v>14</v>
      </c>
      <c r="E205" s="26">
        <v>41907</v>
      </c>
      <c r="F205" s="49">
        <v>0.63888888888888895</v>
      </c>
      <c r="G205">
        <v>20</v>
      </c>
      <c r="H205">
        <v>0</v>
      </c>
      <c r="I205">
        <v>0</v>
      </c>
      <c r="J205">
        <v>40</v>
      </c>
      <c r="K205">
        <v>0</v>
      </c>
      <c r="L205" s="4" t="s">
        <v>14</v>
      </c>
      <c r="M205">
        <v>0</v>
      </c>
      <c r="N205">
        <v>0</v>
      </c>
      <c r="O205" s="5">
        <f t="shared" si="27"/>
        <v>0</v>
      </c>
      <c r="P205" s="6">
        <f t="shared" si="28"/>
        <v>1.3879999999999999</v>
      </c>
      <c r="Q205" s="4"/>
      <c r="R205" s="2" t="s">
        <v>13</v>
      </c>
      <c r="S205" s="4" t="s">
        <v>96</v>
      </c>
      <c r="T205" s="3" t="s">
        <v>11</v>
      </c>
      <c r="U205" s="1" t="s">
        <v>95</v>
      </c>
      <c r="V205" s="1">
        <v>20150325</v>
      </c>
      <c r="W205" s="1" t="s">
        <v>115</v>
      </c>
      <c r="X205" s="1">
        <v>20150521</v>
      </c>
    </row>
    <row r="206" spans="1:24" x14ac:dyDescent="0.2">
      <c r="A206" s="15"/>
      <c r="B206" s="15"/>
      <c r="C206" s="39"/>
      <c r="D206" s="39"/>
      <c r="E206" s="27"/>
      <c r="F206" s="23"/>
      <c r="G206" s="15"/>
      <c r="H206" s="15"/>
      <c r="I206" s="15"/>
      <c r="J206" s="15"/>
      <c r="K206" s="15"/>
      <c r="L206" s="15"/>
      <c r="M206" s="15"/>
      <c r="N206" s="15"/>
      <c r="O206" s="15"/>
      <c r="P206" s="15"/>
      <c r="Q206" s="15"/>
      <c r="R206" s="15"/>
      <c r="S206" s="15"/>
      <c r="T206" s="19"/>
      <c r="U206" s="15"/>
      <c r="V206" s="15"/>
      <c r="W206" s="15"/>
      <c r="X206" s="15"/>
    </row>
    <row r="207" spans="1:24" ht="15" x14ac:dyDescent="0.25">
      <c r="B207" s="1" t="s">
        <v>33</v>
      </c>
      <c r="C207" s="3" t="s">
        <v>105</v>
      </c>
      <c r="D207" s="31" t="s">
        <v>14</v>
      </c>
      <c r="E207" s="26">
        <v>41907</v>
      </c>
      <c r="F207" s="49">
        <v>0.65138888888888891</v>
      </c>
      <c r="G207">
        <v>2</v>
      </c>
      <c r="H207">
        <v>0</v>
      </c>
      <c r="I207">
        <v>0</v>
      </c>
      <c r="J207">
        <v>0</v>
      </c>
      <c r="K207">
        <v>0</v>
      </c>
      <c r="L207" s="4" t="s">
        <v>14</v>
      </c>
      <c r="M207">
        <v>0</v>
      </c>
      <c r="N207">
        <v>0</v>
      </c>
      <c r="O207" s="5">
        <f>N207/$P$207*100</f>
        <v>0</v>
      </c>
      <c r="P207" s="6">
        <f>SUM($N$207:$N$226)</f>
        <v>9.2218000000000018</v>
      </c>
      <c r="Q207" s="1" t="s">
        <v>84</v>
      </c>
      <c r="R207" s="2" t="s">
        <v>13</v>
      </c>
      <c r="S207" s="4" t="s">
        <v>97</v>
      </c>
      <c r="T207" s="3" t="s">
        <v>11</v>
      </c>
      <c r="U207" s="1" t="s">
        <v>95</v>
      </c>
      <c r="V207" s="1">
        <v>20150325</v>
      </c>
      <c r="W207" s="1" t="s">
        <v>115</v>
      </c>
      <c r="X207" s="1">
        <v>20150521</v>
      </c>
    </row>
    <row r="208" spans="1:24" ht="15" x14ac:dyDescent="0.25">
      <c r="B208" s="1" t="s">
        <v>33</v>
      </c>
      <c r="C208" s="3" t="s">
        <v>105</v>
      </c>
      <c r="D208" s="31" t="s">
        <v>14</v>
      </c>
      <c r="E208" s="26">
        <v>41907</v>
      </c>
      <c r="F208" s="49">
        <v>0.65138888888888891</v>
      </c>
      <c r="G208">
        <v>3</v>
      </c>
      <c r="H208">
        <v>0.1</v>
      </c>
      <c r="I208">
        <v>0</v>
      </c>
      <c r="J208">
        <v>40</v>
      </c>
      <c r="K208">
        <v>0</v>
      </c>
      <c r="L208" s="4" t="s">
        <v>14</v>
      </c>
      <c r="M208">
        <v>0.1</v>
      </c>
      <c r="N208">
        <v>0</v>
      </c>
      <c r="O208" s="5">
        <f t="shared" ref="O208:O226" si="29">N208/$P$207*100</f>
        <v>0</v>
      </c>
      <c r="P208" s="6">
        <f t="shared" ref="P208:P226" si="30">SUM($N$207:$N$226)</f>
        <v>9.2218000000000018</v>
      </c>
      <c r="Q208" s="4"/>
      <c r="R208" s="2" t="s">
        <v>13</v>
      </c>
      <c r="S208" s="4" t="s">
        <v>97</v>
      </c>
      <c r="T208" s="3" t="s">
        <v>11</v>
      </c>
      <c r="U208" s="1" t="s">
        <v>95</v>
      </c>
      <c r="V208" s="1">
        <v>20150325</v>
      </c>
      <c r="W208" s="1" t="s">
        <v>115</v>
      </c>
      <c r="X208" s="1">
        <v>20150521</v>
      </c>
    </row>
    <row r="209" spans="1:24" ht="15" x14ac:dyDescent="0.25">
      <c r="B209" s="1" t="s">
        <v>33</v>
      </c>
      <c r="C209" s="3" t="s">
        <v>105</v>
      </c>
      <c r="D209" s="31" t="s">
        <v>14</v>
      </c>
      <c r="E209" s="26">
        <v>41907</v>
      </c>
      <c r="F209" s="49">
        <v>0.65347222222222223</v>
      </c>
      <c r="G209">
        <v>4</v>
      </c>
      <c r="H209">
        <v>0.2</v>
      </c>
      <c r="I209">
        <v>0</v>
      </c>
      <c r="J209">
        <v>40</v>
      </c>
      <c r="K209">
        <v>0</v>
      </c>
      <c r="L209" s="4" t="s">
        <v>14</v>
      </c>
      <c r="M209">
        <v>0.2</v>
      </c>
      <c r="N209">
        <v>0</v>
      </c>
      <c r="O209" s="5">
        <f t="shared" si="29"/>
        <v>0</v>
      </c>
      <c r="P209" s="6">
        <f t="shared" si="30"/>
        <v>9.2218000000000018</v>
      </c>
      <c r="Q209" s="4"/>
      <c r="R209" s="2" t="s">
        <v>13</v>
      </c>
      <c r="S209" s="4" t="s">
        <v>97</v>
      </c>
      <c r="T209" s="3" t="s">
        <v>11</v>
      </c>
      <c r="U209" s="1" t="s">
        <v>95</v>
      </c>
      <c r="V209" s="1">
        <v>20150325</v>
      </c>
      <c r="W209" s="1" t="s">
        <v>115</v>
      </c>
      <c r="X209" s="1">
        <v>20150521</v>
      </c>
    </row>
    <row r="210" spans="1:24" ht="15" x14ac:dyDescent="0.25">
      <c r="B210" s="1" t="s">
        <v>33</v>
      </c>
      <c r="C210" s="3" t="s">
        <v>105</v>
      </c>
      <c r="D210" s="31" t="s">
        <v>14</v>
      </c>
      <c r="E210" s="26">
        <v>41907</v>
      </c>
      <c r="F210" s="49">
        <v>0.65416666666666667</v>
      </c>
      <c r="G210">
        <v>5</v>
      </c>
      <c r="H210">
        <v>0.2</v>
      </c>
      <c r="I210">
        <v>0</v>
      </c>
      <c r="J210">
        <v>40</v>
      </c>
      <c r="K210">
        <v>0</v>
      </c>
      <c r="L210" s="4" t="s">
        <v>14</v>
      </c>
      <c r="M210">
        <v>0.3</v>
      </c>
      <c r="N210">
        <v>0</v>
      </c>
      <c r="O210" s="5">
        <f t="shared" si="29"/>
        <v>0</v>
      </c>
      <c r="P210" s="6">
        <f t="shared" si="30"/>
        <v>9.2218000000000018</v>
      </c>
      <c r="R210" s="2" t="s">
        <v>13</v>
      </c>
      <c r="S210" s="4" t="s">
        <v>97</v>
      </c>
      <c r="T210" s="3" t="s">
        <v>11</v>
      </c>
      <c r="U210" s="1" t="s">
        <v>95</v>
      </c>
      <c r="V210" s="1">
        <v>20150325</v>
      </c>
      <c r="W210" s="1" t="s">
        <v>115</v>
      </c>
      <c r="X210" s="1">
        <v>20150521</v>
      </c>
    </row>
    <row r="211" spans="1:24" ht="15" x14ac:dyDescent="0.25">
      <c r="B211" s="1" t="s">
        <v>33</v>
      </c>
      <c r="C211" s="3" t="s">
        <v>105</v>
      </c>
      <c r="D211" s="31" t="s">
        <v>14</v>
      </c>
      <c r="E211" s="26">
        <v>41907</v>
      </c>
      <c r="F211" s="49">
        <v>0.65486111111111112</v>
      </c>
      <c r="G211">
        <v>7</v>
      </c>
      <c r="H211">
        <v>0.2</v>
      </c>
      <c r="I211">
        <v>12</v>
      </c>
      <c r="J211">
        <v>42.6</v>
      </c>
      <c r="K211">
        <v>0.63900000000000001</v>
      </c>
      <c r="L211" s="4" t="s">
        <v>14</v>
      </c>
      <c r="M211">
        <v>0.35</v>
      </c>
      <c r="N211">
        <v>0.224</v>
      </c>
      <c r="O211" s="5">
        <f t="shared" si="29"/>
        <v>2.4290268711097611</v>
      </c>
      <c r="P211" s="6">
        <f t="shared" si="30"/>
        <v>9.2218000000000018</v>
      </c>
      <c r="R211" s="2" t="s">
        <v>13</v>
      </c>
      <c r="S211" s="4" t="s">
        <v>97</v>
      </c>
      <c r="T211" s="3" t="s">
        <v>11</v>
      </c>
      <c r="U211" s="1" t="s">
        <v>95</v>
      </c>
      <c r="V211" s="1">
        <v>20150325</v>
      </c>
      <c r="W211" s="1" t="s">
        <v>115</v>
      </c>
      <c r="X211" s="1">
        <v>20150521</v>
      </c>
    </row>
    <row r="212" spans="1:24" ht="15" x14ac:dyDescent="0.25">
      <c r="B212" s="1" t="s">
        <v>33</v>
      </c>
      <c r="C212" s="3" t="s">
        <v>105</v>
      </c>
      <c r="D212" s="31" t="s">
        <v>14</v>
      </c>
      <c r="E212" s="26">
        <v>41907</v>
      </c>
      <c r="F212" s="49">
        <v>0.65625</v>
      </c>
      <c r="G212">
        <v>8.5</v>
      </c>
      <c r="H212">
        <v>0.3</v>
      </c>
      <c r="I212">
        <v>13</v>
      </c>
      <c r="J212">
        <v>42.4</v>
      </c>
      <c r="K212">
        <v>0.69399999999999995</v>
      </c>
      <c r="L212" s="4" t="s">
        <v>14</v>
      </c>
      <c r="M212">
        <v>0.45</v>
      </c>
      <c r="N212">
        <v>0.312</v>
      </c>
      <c r="O212" s="5">
        <f t="shared" si="29"/>
        <v>3.3832874276171676</v>
      </c>
      <c r="P212" s="6">
        <f t="shared" si="30"/>
        <v>9.2218000000000018</v>
      </c>
      <c r="R212" s="2" t="s">
        <v>13</v>
      </c>
      <c r="S212" s="4" t="s">
        <v>97</v>
      </c>
      <c r="T212" s="3" t="s">
        <v>11</v>
      </c>
      <c r="U212" s="1" t="s">
        <v>95</v>
      </c>
      <c r="V212" s="1">
        <v>20150325</v>
      </c>
      <c r="W212" s="1" t="s">
        <v>115</v>
      </c>
      <c r="X212" s="1">
        <v>20150521</v>
      </c>
    </row>
    <row r="213" spans="1:24" ht="15" x14ac:dyDescent="0.25">
      <c r="B213" s="1" t="s">
        <v>33</v>
      </c>
      <c r="C213" s="3" t="s">
        <v>105</v>
      </c>
      <c r="D213" s="31" t="s">
        <v>14</v>
      </c>
      <c r="E213" s="26">
        <v>41907</v>
      </c>
      <c r="F213" s="49">
        <v>0.65694444444444444</v>
      </c>
      <c r="G213">
        <v>10</v>
      </c>
      <c r="H213">
        <v>0.2</v>
      </c>
      <c r="I213">
        <v>11</v>
      </c>
      <c r="J213">
        <v>42.3</v>
      </c>
      <c r="K213">
        <v>0.59099999999999997</v>
      </c>
      <c r="L213" s="4" t="s">
        <v>14</v>
      </c>
      <c r="M213">
        <v>0.3</v>
      </c>
      <c r="N213">
        <v>0.17699999999999999</v>
      </c>
      <c r="O213" s="5">
        <f t="shared" si="29"/>
        <v>1.9193649829751236</v>
      </c>
      <c r="P213" s="6">
        <f t="shared" si="30"/>
        <v>9.2218000000000018</v>
      </c>
      <c r="Q213" s="4"/>
      <c r="R213" s="2" t="s">
        <v>13</v>
      </c>
      <c r="S213" s="4" t="s">
        <v>97</v>
      </c>
      <c r="T213" s="3" t="s">
        <v>11</v>
      </c>
      <c r="U213" s="1" t="s">
        <v>95</v>
      </c>
      <c r="V213" s="1">
        <v>20150325</v>
      </c>
      <c r="W213" s="1" t="s">
        <v>115</v>
      </c>
      <c r="X213" s="1">
        <v>20150521</v>
      </c>
    </row>
    <row r="214" spans="1:24" ht="15" x14ac:dyDescent="0.25">
      <c r="B214" s="1" t="s">
        <v>33</v>
      </c>
      <c r="C214" s="3" t="s">
        <v>105</v>
      </c>
      <c r="D214" s="31" t="s">
        <v>14</v>
      </c>
      <c r="E214" s="26">
        <v>41907</v>
      </c>
      <c r="F214" s="49">
        <v>0.65763888888888888</v>
      </c>
      <c r="G214">
        <v>11.5</v>
      </c>
      <c r="H214">
        <v>0.4</v>
      </c>
      <c r="I214">
        <v>13</v>
      </c>
      <c r="J214">
        <v>40.6</v>
      </c>
      <c r="K214">
        <v>0.72399999999999998</v>
      </c>
      <c r="L214" s="4" t="s">
        <v>14</v>
      </c>
      <c r="M214">
        <v>0.6</v>
      </c>
      <c r="N214">
        <v>0.434</v>
      </c>
      <c r="O214" s="5">
        <f t="shared" si="29"/>
        <v>4.7062395627751625</v>
      </c>
      <c r="P214" s="6">
        <f t="shared" si="30"/>
        <v>9.2218000000000018</v>
      </c>
      <c r="Q214" s="4"/>
      <c r="R214" s="2" t="s">
        <v>13</v>
      </c>
      <c r="S214" s="4" t="s">
        <v>97</v>
      </c>
      <c r="T214" s="3" t="s">
        <v>11</v>
      </c>
      <c r="U214" s="1" t="s">
        <v>95</v>
      </c>
      <c r="V214" s="1">
        <v>20150325</v>
      </c>
      <c r="W214" s="1" t="s">
        <v>115</v>
      </c>
      <c r="X214" s="1">
        <v>20150521</v>
      </c>
    </row>
    <row r="215" spans="1:24" ht="26.25" x14ac:dyDescent="0.25">
      <c r="B215" s="1" t="s">
        <v>33</v>
      </c>
      <c r="C215" s="3" t="s">
        <v>105</v>
      </c>
      <c r="D215" s="31" t="s">
        <v>14</v>
      </c>
      <c r="E215" s="26">
        <v>41907</v>
      </c>
      <c r="F215" s="49">
        <v>0.65902777777777777</v>
      </c>
      <c r="G215">
        <v>13</v>
      </c>
      <c r="H215">
        <v>0.2</v>
      </c>
      <c r="I215">
        <v>12</v>
      </c>
      <c r="J215">
        <v>42.1</v>
      </c>
      <c r="K215">
        <v>0.64600000000000002</v>
      </c>
      <c r="L215" s="4" t="s">
        <v>14</v>
      </c>
      <c r="M215">
        <v>0.3</v>
      </c>
      <c r="N215">
        <f>K215*M215</f>
        <v>0.1938</v>
      </c>
      <c r="O215" s="5">
        <f t="shared" si="29"/>
        <v>2.1015419983083561</v>
      </c>
      <c r="P215" s="6">
        <f t="shared" si="30"/>
        <v>9.2218000000000018</v>
      </c>
      <c r="Q215" s="52" t="s">
        <v>114</v>
      </c>
      <c r="R215" s="2" t="s">
        <v>13</v>
      </c>
      <c r="S215" s="4" t="s">
        <v>97</v>
      </c>
      <c r="T215" s="3" t="s">
        <v>11</v>
      </c>
      <c r="U215" s="1" t="s">
        <v>95</v>
      </c>
      <c r="V215" s="1">
        <v>20150325</v>
      </c>
      <c r="W215" s="1" t="s">
        <v>115</v>
      </c>
      <c r="X215" s="1">
        <v>20150521</v>
      </c>
    </row>
    <row r="216" spans="1:24" ht="15" x14ac:dyDescent="0.25">
      <c r="B216" s="1" t="s">
        <v>33</v>
      </c>
      <c r="C216" s="3" t="s">
        <v>105</v>
      </c>
      <c r="D216" s="31" t="s">
        <v>14</v>
      </c>
      <c r="E216" s="26">
        <v>41907</v>
      </c>
      <c r="F216" s="49">
        <v>0.65972222222222221</v>
      </c>
      <c r="G216">
        <v>14.5</v>
      </c>
      <c r="H216">
        <v>0.4</v>
      </c>
      <c r="I216">
        <v>15</v>
      </c>
      <c r="J216">
        <v>40.9</v>
      </c>
      <c r="K216">
        <v>0.82599999999999996</v>
      </c>
      <c r="L216" s="4" t="s">
        <v>14</v>
      </c>
      <c r="M216">
        <v>0.6</v>
      </c>
      <c r="N216">
        <v>0.496</v>
      </c>
      <c r="O216" s="5">
        <f t="shared" si="29"/>
        <v>5.3785595003144708</v>
      </c>
      <c r="P216" s="6">
        <f t="shared" si="30"/>
        <v>9.2218000000000018</v>
      </c>
      <c r="Q216" s="4"/>
      <c r="R216" s="2" t="s">
        <v>13</v>
      </c>
      <c r="S216" s="4" t="s">
        <v>97</v>
      </c>
      <c r="T216" s="3" t="s">
        <v>11</v>
      </c>
      <c r="U216" s="1" t="s">
        <v>95</v>
      </c>
      <c r="V216" s="1">
        <v>20150325</v>
      </c>
      <c r="W216" s="1" t="s">
        <v>115</v>
      </c>
      <c r="X216" s="1">
        <v>20150521</v>
      </c>
    </row>
    <row r="217" spans="1:24" ht="15" x14ac:dyDescent="0.25">
      <c r="B217" s="1" t="s">
        <v>33</v>
      </c>
      <c r="C217" s="3" t="s">
        <v>105</v>
      </c>
      <c r="D217" s="31" t="s">
        <v>14</v>
      </c>
      <c r="E217" s="26">
        <v>41907</v>
      </c>
      <c r="F217" s="49">
        <v>0.66041666666666665</v>
      </c>
      <c r="G217">
        <v>16</v>
      </c>
      <c r="H217">
        <v>0.5</v>
      </c>
      <c r="I217">
        <v>20</v>
      </c>
      <c r="J217">
        <v>40.299999999999997</v>
      </c>
      <c r="K217">
        <v>1.1120000000000001</v>
      </c>
      <c r="L217" s="4" t="s">
        <v>14</v>
      </c>
      <c r="M217">
        <v>0.75</v>
      </c>
      <c r="N217">
        <v>0.83399999999999996</v>
      </c>
      <c r="O217" s="5">
        <f t="shared" si="29"/>
        <v>9.0437875468997362</v>
      </c>
      <c r="P217" s="6">
        <f t="shared" si="30"/>
        <v>9.2218000000000018</v>
      </c>
      <c r="R217" s="2" t="s">
        <v>13</v>
      </c>
      <c r="S217" s="4" t="s">
        <v>97</v>
      </c>
      <c r="T217" s="3" t="s">
        <v>11</v>
      </c>
      <c r="U217" s="1" t="s">
        <v>95</v>
      </c>
      <c r="V217" s="1">
        <v>20150325</v>
      </c>
      <c r="W217" s="1" t="s">
        <v>115</v>
      </c>
      <c r="X217" s="1">
        <v>20150521</v>
      </c>
    </row>
    <row r="218" spans="1:24" ht="15" x14ac:dyDescent="0.25">
      <c r="B218" s="1" t="s">
        <v>33</v>
      </c>
      <c r="C218" s="3" t="s">
        <v>105</v>
      </c>
      <c r="D218" s="31" t="s">
        <v>14</v>
      </c>
      <c r="E218" s="26">
        <v>41907</v>
      </c>
      <c r="F218" s="49">
        <v>0.66180555555555554</v>
      </c>
      <c r="G218">
        <v>17.5</v>
      </c>
      <c r="H218">
        <v>0.6</v>
      </c>
      <c r="I218">
        <v>19</v>
      </c>
      <c r="J218">
        <v>42.2</v>
      </c>
      <c r="K218">
        <v>1.01</v>
      </c>
      <c r="L218" s="4" t="s">
        <v>14</v>
      </c>
      <c r="M218">
        <v>0.9</v>
      </c>
      <c r="N218">
        <v>0.90900000000000003</v>
      </c>
      <c r="O218" s="5">
        <f t="shared" si="29"/>
        <v>9.8570777939230947</v>
      </c>
      <c r="P218" s="6">
        <f t="shared" si="30"/>
        <v>9.2218000000000018</v>
      </c>
      <c r="R218" s="2" t="s">
        <v>13</v>
      </c>
      <c r="S218" s="4" t="s">
        <v>97</v>
      </c>
      <c r="T218" s="3" t="s">
        <v>11</v>
      </c>
      <c r="U218" s="1" t="s">
        <v>95</v>
      </c>
      <c r="V218" s="1">
        <v>20150325</v>
      </c>
      <c r="W218" s="1" t="s">
        <v>115</v>
      </c>
      <c r="X218" s="1">
        <v>20150521</v>
      </c>
    </row>
    <row r="219" spans="1:24" ht="15" x14ac:dyDescent="0.25">
      <c r="A219" s="28"/>
      <c r="B219" s="1" t="s">
        <v>33</v>
      </c>
      <c r="C219" s="3" t="s">
        <v>105</v>
      </c>
      <c r="D219" s="31" t="s">
        <v>14</v>
      </c>
      <c r="E219" s="26">
        <v>41907</v>
      </c>
      <c r="F219" s="49">
        <v>0.66249999999999998</v>
      </c>
      <c r="G219">
        <v>19</v>
      </c>
      <c r="H219">
        <v>0.6</v>
      </c>
      <c r="I219">
        <v>19</v>
      </c>
      <c r="J219">
        <v>41.3</v>
      </c>
      <c r="K219">
        <v>1.032</v>
      </c>
      <c r="L219" s="4" t="s">
        <v>14</v>
      </c>
      <c r="M219">
        <v>0.9</v>
      </c>
      <c r="N219">
        <v>0.92900000000000005</v>
      </c>
      <c r="O219" s="5">
        <f t="shared" si="29"/>
        <v>10.073955193129322</v>
      </c>
      <c r="P219" s="6">
        <f t="shared" si="30"/>
        <v>9.2218000000000018</v>
      </c>
      <c r="Q219" s="28"/>
      <c r="R219" s="2" t="s">
        <v>13</v>
      </c>
      <c r="S219" s="4" t="s">
        <v>97</v>
      </c>
      <c r="T219" s="3" t="s">
        <v>11</v>
      </c>
      <c r="U219" s="1" t="s">
        <v>95</v>
      </c>
      <c r="V219" s="1">
        <v>20150325</v>
      </c>
      <c r="W219" s="1" t="s">
        <v>115</v>
      </c>
      <c r="X219" s="1">
        <v>20150521</v>
      </c>
    </row>
    <row r="220" spans="1:24" ht="15" x14ac:dyDescent="0.25">
      <c r="A220" s="28"/>
      <c r="B220" s="1" t="s">
        <v>33</v>
      </c>
      <c r="C220" s="3" t="s">
        <v>105</v>
      </c>
      <c r="D220" s="31" t="s">
        <v>14</v>
      </c>
      <c r="E220" s="26">
        <v>41907</v>
      </c>
      <c r="F220" s="49">
        <v>0.66319444444444442</v>
      </c>
      <c r="G220">
        <v>20.5</v>
      </c>
      <c r="H220">
        <v>0.7</v>
      </c>
      <c r="I220">
        <v>21</v>
      </c>
      <c r="J220">
        <v>41.3</v>
      </c>
      <c r="K220">
        <v>1.139</v>
      </c>
      <c r="L220" s="4" t="s">
        <v>14</v>
      </c>
      <c r="M220">
        <v>1.05</v>
      </c>
      <c r="N220">
        <v>1.196</v>
      </c>
      <c r="O220" s="5">
        <f t="shared" si="29"/>
        <v>12.969268472532475</v>
      </c>
      <c r="P220" s="6">
        <f t="shared" si="30"/>
        <v>9.2218000000000018</v>
      </c>
      <c r="Q220" s="28"/>
      <c r="R220" s="2" t="s">
        <v>13</v>
      </c>
      <c r="S220" s="4" t="s">
        <v>97</v>
      </c>
      <c r="T220" s="3" t="s">
        <v>11</v>
      </c>
      <c r="U220" s="1" t="s">
        <v>95</v>
      </c>
      <c r="V220" s="1">
        <v>20150325</v>
      </c>
      <c r="W220" s="1" t="s">
        <v>115</v>
      </c>
      <c r="X220" s="1">
        <v>20150521</v>
      </c>
    </row>
    <row r="221" spans="1:24" ht="15" x14ac:dyDescent="0.25">
      <c r="B221" s="1" t="s">
        <v>33</v>
      </c>
      <c r="C221" s="3" t="s">
        <v>105</v>
      </c>
      <c r="D221" s="31" t="s">
        <v>14</v>
      </c>
      <c r="E221" s="26">
        <v>41907</v>
      </c>
      <c r="F221" s="49">
        <v>0.66388888888888886</v>
      </c>
      <c r="G221">
        <v>22</v>
      </c>
      <c r="H221">
        <v>0.7</v>
      </c>
      <c r="I221">
        <v>21</v>
      </c>
      <c r="J221">
        <v>41.5</v>
      </c>
      <c r="K221">
        <v>1.133</v>
      </c>
      <c r="L221" s="4" t="s">
        <v>14</v>
      </c>
      <c r="M221">
        <v>1.05</v>
      </c>
      <c r="N221">
        <v>1.19</v>
      </c>
      <c r="O221" s="5">
        <f t="shared" si="29"/>
        <v>12.904205252770605</v>
      </c>
      <c r="P221" s="6">
        <f t="shared" si="30"/>
        <v>9.2218000000000018</v>
      </c>
      <c r="R221" s="2" t="s">
        <v>13</v>
      </c>
      <c r="S221" s="4" t="s">
        <v>97</v>
      </c>
      <c r="T221" s="3" t="s">
        <v>11</v>
      </c>
      <c r="U221" s="1" t="s">
        <v>95</v>
      </c>
      <c r="V221" s="1">
        <v>20150325</v>
      </c>
      <c r="W221" s="1" t="s">
        <v>115</v>
      </c>
      <c r="X221" s="1">
        <v>20150521</v>
      </c>
    </row>
    <row r="222" spans="1:24" ht="15" x14ac:dyDescent="0.25">
      <c r="B222" s="1" t="s">
        <v>33</v>
      </c>
      <c r="C222" s="3" t="s">
        <v>105</v>
      </c>
      <c r="D222" s="31" t="s">
        <v>14</v>
      </c>
      <c r="E222" s="26">
        <v>41907</v>
      </c>
      <c r="F222" s="49">
        <v>0.66527777777777775</v>
      </c>
      <c r="G222">
        <v>23.5</v>
      </c>
      <c r="H222">
        <v>0.6</v>
      </c>
      <c r="I222">
        <v>19</v>
      </c>
      <c r="J222">
        <v>41.3</v>
      </c>
      <c r="K222">
        <v>1.032</v>
      </c>
      <c r="L222" s="4" t="s">
        <v>14</v>
      </c>
      <c r="M222">
        <v>0.9</v>
      </c>
      <c r="N222">
        <v>0.92900000000000005</v>
      </c>
      <c r="O222" s="5">
        <f t="shared" si="29"/>
        <v>10.073955193129322</v>
      </c>
      <c r="P222" s="6">
        <f t="shared" si="30"/>
        <v>9.2218000000000018</v>
      </c>
      <c r="R222" s="2" t="s">
        <v>13</v>
      </c>
      <c r="S222" s="4" t="s">
        <v>97</v>
      </c>
      <c r="T222" s="3" t="s">
        <v>11</v>
      </c>
      <c r="U222" s="1" t="s">
        <v>95</v>
      </c>
      <c r="V222" s="1">
        <v>20150325</v>
      </c>
      <c r="W222" s="1" t="s">
        <v>115</v>
      </c>
      <c r="X222" s="1">
        <v>20150521</v>
      </c>
    </row>
    <row r="223" spans="1:24" s="28" customFormat="1" ht="15" x14ac:dyDescent="0.25">
      <c r="A223" s="1"/>
      <c r="B223" s="1" t="s">
        <v>33</v>
      </c>
      <c r="C223" s="3" t="s">
        <v>105</v>
      </c>
      <c r="D223" s="31" t="s">
        <v>14</v>
      </c>
      <c r="E223" s="26">
        <v>41907</v>
      </c>
      <c r="F223" s="49">
        <v>0.66597222222222219</v>
      </c>
      <c r="G223">
        <v>25</v>
      </c>
      <c r="H223">
        <v>0.5</v>
      </c>
      <c r="I223">
        <v>19</v>
      </c>
      <c r="J223">
        <v>40.4</v>
      </c>
      <c r="K223">
        <v>1.054</v>
      </c>
      <c r="L223" s="4" t="s">
        <v>14</v>
      </c>
      <c r="M223">
        <v>0.75</v>
      </c>
      <c r="N223">
        <v>0.79100000000000004</v>
      </c>
      <c r="O223" s="5">
        <f t="shared" si="29"/>
        <v>8.577501138606344</v>
      </c>
      <c r="P223" s="6">
        <f t="shared" si="30"/>
        <v>9.2218000000000018</v>
      </c>
      <c r="Q223" s="1"/>
      <c r="R223" s="2" t="s">
        <v>13</v>
      </c>
      <c r="S223" s="4" t="s">
        <v>97</v>
      </c>
      <c r="T223" s="3" t="s">
        <v>11</v>
      </c>
      <c r="U223" s="1" t="s">
        <v>95</v>
      </c>
      <c r="V223" s="1">
        <v>20150325</v>
      </c>
      <c r="W223" s="1" t="s">
        <v>115</v>
      </c>
      <c r="X223" s="1">
        <v>20150521</v>
      </c>
    </row>
    <row r="224" spans="1:24" s="28" customFormat="1" ht="15" x14ac:dyDescent="0.25">
      <c r="A224" s="1"/>
      <c r="B224" s="1" t="s">
        <v>33</v>
      </c>
      <c r="C224" s="3" t="s">
        <v>105</v>
      </c>
      <c r="D224" s="31" t="s">
        <v>14</v>
      </c>
      <c r="E224" s="26">
        <v>41907</v>
      </c>
      <c r="F224" s="49">
        <v>0.66666666666666663</v>
      </c>
      <c r="G224">
        <v>26.5</v>
      </c>
      <c r="H224">
        <v>0.4</v>
      </c>
      <c r="I224">
        <v>12</v>
      </c>
      <c r="J224">
        <v>41.1</v>
      </c>
      <c r="K224">
        <v>0.66100000000000003</v>
      </c>
      <c r="L224" s="4" t="s">
        <v>14</v>
      </c>
      <c r="M224">
        <v>0.6</v>
      </c>
      <c r="N224">
        <v>0.39700000000000002</v>
      </c>
      <c r="O224" s="5">
        <f t="shared" si="29"/>
        <v>4.3050163742436389</v>
      </c>
      <c r="P224" s="6">
        <f t="shared" si="30"/>
        <v>9.2218000000000018</v>
      </c>
      <c r="Q224" s="1"/>
      <c r="R224" s="2" t="s">
        <v>13</v>
      </c>
      <c r="S224" s="4" t="s">
        <v>97</v>
      </c>
      <c r="T224" s="3" t="s">
        <v>11</v>
      </c>
      <c r="U224" s="1" t="s">
        <v>95</v>
      </c>
      <c r="V224" s="1">
        <v>20150325</v>
      </c>
      <c r="W224" s="1" t="s">
        <v>115</v>
      </c>
      <c r="X224" s="1">
        <v>20150521</v>
      </c>
    </row>
    <row r="225" spans="1:24" ht="15" x14ac:dyDescent="0.25">
      <c r="B225" s="1" t="s">
        <v>33</v>
      </c>
      <c r="C225" s="3" t="s">
        <v>105</v>
      </c>
      <c r="D225" s="31" t="s">
        <v>14</v>
      </c>
      <c r="E225" s="26">
        <v>41907</v>
      </c>
      <c r="F225" s="49">
        <v>0.66805555555555562</v>
      </c>
      <c r="G225">
        <v>28</v>
      </c>
      <c r="H225">
        <v>0.3</v>
      </c>
      <c r="I225">
        <v>9</v>
      </c>
      <c r="J225">
        <v>44.2</v>
      </c>
      <c r="K225">
        <v>0.46700000000000003</v>
      </c>
      <c r="L225" s="4" t="s">
        <v>14</v>
      </c>
      <c r="M225">
        <v>0.45</v>
      </c>
      <c r="N225">
        <v>0.21</v>
      </c>
      <c r="O225" s="5">
        <f t="shared" si="29"/>
        <v>2.277212691665401</v>
      </c>
      <c r="P225" s="6">
        <f t="shared" si="30"/>
        <v>9.2218000000000018</v>
      </c>
      <c r="R225" s="2" t="s">
        <v>13</v>
      </c>
      <c r="S225" s="4" t="s">
        <v>97</v>
      </c>
      <c r="T225" s="3" t="s">
        <v>11</v>
      </c>
      <c r="U225" s="1" t="s">
        <v>95</v>
      </c>
      <c r="V225" s="1">
        <v>20150325</v>
      </c>
      <c r="W225" s="1" t="s">
        <v>115</v>
      </c>
      <c r="X225" s="1">
        <v>20150521</v>
      </c>
    </row>
    <row r="226" spans="1:24" ht="15" x14ac:dyDescent="0.25">
      <c r="B226" s="1" t="s">
        <v>33</v>
      </c>
      <c r="C226" s="3" t="s">
        <v>105</v>
      </c>
      <c r="D226" s="31" t="s">
        <v>14</v>
      </c>
      <c r="E226" s="26">
        <v>41907</v>
      </c>
      <c r="F226" s="49">
        <v>0.66875000000000007</v>
      </c>
      <c r="G226">
        <v>29.5</v>
      </c>
      <c r="H226">
        <v>0</v>
      </c>
      <c r="I226">
        <v>0</v>
      </c>
      <c r="J226">
        <v>40</v>
      </c>
      <c r="K226">
        <v>0</v>
      </c>
      <c r="L226" s="4" t="s">
        <v>14</v>
      </c>
      <c r="M226">
        <v>0</v>
      </c>
      <c r="N226">
        <v>0</v>
      </c>
      <c r="O226" s="5">
        <f t="shared" si="29"/>
        <v>0</v>
      </c>
      <c r="P226" s="6">
        <f t="shared" si="30"/>
        <v>9.2218000000000018</v>
      </c>
      <c r="Q226" s="4"/>
      <c r="R226" s="2" t="s">
        <v>13</v>
      </c>
      <c r="S226" s="4" t="s">
        <v>97</v>
      </c>
      <c r="T226" s="3" t="s">
        <v>11</v>
      </c>
      <c r="U226" s="1" t="s">
        <v>95</v>
      </c>
      <c r="V226" s="1">
        <v>20150325</v>
      </c>
      <c r="W226" s="1" t="s">
        <v>115</v>
      </c>
      <c r="X226" s="1">
        <v>20150521</v>
      </c>
    </row>
    <row r="227" spans="1:24" x14ac:dyDescent="0.2">
      <c r="A227" s="15"/>
      <c r="B227" s="15"/>
      <c r="C227" s="39"/>
      <c r="D227" s="39"/>
      <c r="E227" s="27"/>
      <c r="F227" s="23"/>
      <c r="G227" s="15"/>
      <c r="H227" s="15"/>
      <c r="I227" s="15"/>
      <c r="J227" s="15"/>
      <c r="K227" s="15"/>
      <c r="L227" s="15"/>
      <c r="M227" s="15"/>
      <c r="N227" s="15"/>
      <c r="O227" s="15"/>
      <c r="P227" s="15"/>
      <c r="Q227" s="15"/>
      <c r="R227" s="15"/>
      <c r="S227" s="15"/>
      <c r="T227" s="19"/>
      <c r="U227" s="15"/>
      <c r="V227" s="15"/>
      <c r="W227" s="15"/>
      <c r="X227" s="15"/>
    </row>
    <row r="228" spans="1:24" x14ac:dyDescent="0.2">
      <c r="B228" s="1" t="s">
        <v>33</v>
      </c>
      <c r="C228" s="3" t="s">
        <v>106</v>
      </c>
      <c r="D228" s="31" t="s">
        <v>14</v>
      </c>
      <c r="E228" s="26">
        <v>41908</v>
      </c>
      <c r="G228" s="1">
        <v>7.5</v>
      </c>
      <c r="H228" s="1">
        <v>0</v>
      </c>
      <c r="I228" s="1">
        <v>0</v>
      </c>
      <c r="J228" s="1">
        <v>0</v>
      </c>
      <c r="K228" s="34">
        <v>0</v>
      </c>
      <c r="L228" s="1">
        <v>0</v>
      </c>
      <c r="M228" s="1">
        <v>0</v>
      </c>
      <c r="N228" s="1">
        <v>0</v>
      </c>
      <c r="O228" s="29">
        <f>N228/$P$228*100</f>
        <v>0</v>
      </c>
      <c r="P228" s="51">
        <f>SUM($N$228:$N$242)</f>
        <v>1.0050376328545689</v>
      </c>
      <c r="R228" s="2" t="s">
        <v>13</v>
      </c>
      <c r="S228" s="1" t="s">
        <v>111</v>
      </c>
      <c r="T228" s="3" t="s">
        <v>112</v>
      </c>
      <c r="U228" s="1" t="s">
        <v>95</v>
      </c>
      <c r="V228" s="1">
        <v>20150330</v>
      </c>
      <c r="W228" s="1" t="s">
        <v>115</v>
      </c>
      <c r="X228" s="1">
        <v>20150521</v>
      </c>
    </row>
    <row r="229" spans="1:24" x14ac:dyDescent="0.2">
      <c r="B229" s="1" t="s">
        <v>33</v>
      </c>
      <c r="C229" s="3" t="s">
        <v>106</v>
      </c>
      <c r="D229" s="31" t="s">
        <v>14</v>
      </c>
      <c r="E229" s="26">
        <v>41908</v>
      </c>
      <c r="G229" s="1">
        <v>9</v>
      </c>
      <c r="H229" s="1">
        <v>0.2</v>
      </c>
      <c r="I229" s="1">
        <v>0</v>
      </c>
      <c r="J229" s="1">
        <v>40</v>
      </c>
      <c r="K229" s="34">
        <v>0</v>
      </c>
      <c r="L229" s="1">
        <f>AVERAGE(G229:G230)-AVERAGE(G228:G229)</f>
        <v>1.5</v>
      </c>
      <c r="M229" s="1">
        <f>H229*L229</f>
        <v>0.30000000000000004</v>
      </c>
      <c r="N229" s="1">
        <f>K229*M229</f>
        <v>0</v>
      </c>
      <c r="O229" s="29">
        <f t="shared" ref="O229:O241" si="31">N229/$P$228*100</f>
        <v>0</v>
      </c>
      <c r="P229" s="51">
        <f t="shared" ref="P229:P242" si="32">SUM($N$228:$N$242)</f>
        <v>1.0050376328545689</v>
      </c>
      <c r="R229" s="2" t="s">
        <v>13</v>
      </c>
      <c r="S229" s="1" t="s">
        <v>111</v>
      </c>
      <c r="T229" s="3" t="s">
        <v>112</v>
      </c>
      <c r="U229" s="1" t="s">
        <v>95</v>
      </c>
      <c r="V229" s="1">
        <v>20150330</v>
      </c>
      <c r="W229" s="1" t="s">
        <v>115</v>
      </c>
      <c r="X229" s="1">
        <v>20150521</v>
      </c>
    </row>
    <row r="230" spans="1:24" x14ac:dyDescent="0.2">
      <c r="B230" s="1" t="s">
        <v>33</v>
      </c>
      <c r="C230" s="3" t="s">
        <v>106</v>
      </c>
      <c r="D230" s="31" t="s">
        <v>14</v>
      </c>
      <c r="E230" s="26">
        <v>41908</v>
      </c>
      <c r="G230" s="1">
        <v>10.5</v>
      </c>
      <c r="H230" s="1">
        <v>0.5</v>
      </c>
      <c r="I230" s="1">
        <v>0</v>
      </c>
      <c r="J230" s="1">
        <v>40</v>
      </c>
      <c r="K230" s="34">
        <v>0</v>
      </c>
      <c r="L230" s="1">
        <f t="shared" ref="L230:L242" si="33">AVERAGE(G230:G231)-AVERAGE(G229:G230)</f>
        <v>1.5</v>
      </c>
      <c r="M230" s="1">
        <f t="shared" ref="M230:M242" si="34">H230*L230</f>
        <v>0.75</v>
      </c>
      <c r="N230" s="1">
        <f t="shared" ref="N230:N242" si="35">K230*M230</f>
        <v>0</v>
      </c>
      <c r="O230" s="29">
        <f t="shared" si="31"/>
        <v>0</v>
      </c>
      <c r="P230" s="51">
        <f t="shared" si="32"/>
        <v>1.0050376328545689</v>
      </c>
      <c r="R230" s="2" t="s">
        <v>13</v>
      </c>
      <c r="S230" s="1" t="s">
        <v>111</v>
      </c>
      <c r="T230" s="3" t="s">
        <v>112</v>
      </c>
      <c r="U230" s="1" t="s">
        <v>95</v>
      </c>
      <c r="V230" s="1">
        <v>20150330</v>
      </c>
      <c r="W230" s="1" t="s">
        <v>115</v>
      </c>
      <c r="X230" s="1">
        <v>20150521</v>
      </c>
    </row>
    <row r="231" spans="1:24" x14ac:dyDescent="0.2">
      <c r="B231" s="1" t="s">
        <v>33</v>
      </c>
      <c r="C231" s="3" t="s">
        <v>106</v>
      </c>
      <c r="D231" s="31" t="s">
        <v>14</v>
      </c>
      <c r="E231" s="26">
        <v>41908</v>
      </c>
      <c r="G231" s="1">
        <v>12</v>
      </c>
      <c r="H231" s="1">
        <v>0.5</v>
      </c>
      <c r="I231" s="1">
        <v>2</v>
      </c>
      <c r="J231" s="1">
        <v>46.4</v>
      </c>
      <c r="K231" s="34">
        <f>2.2048*(I231/J231) + 0.0178</f>
        <v>0.11283448275862069</v>
      </c>
      <c r="L231" s="1">
        <f t="shared" si="33"/>
        <v>1.5</v>
      </c>
      <c r="M231" s="1">
        <f t="shared" si="34"/>
        <v>0.75</v>
      </c>
      <c r="N231" s="1">
        <f>K231*M231</f>
        <v>8.4625862068965524E-2</v>
      </c>
      <c r="O231" s="29">
        <f t="shared" si="31"/>
        <v>8.420168489472978</v>
      </c>
      <c r="P231" s="51">
        <f t="shared" si="32"/>
        <v>1.0050376328545689</v>
      </c>
      <c r="R231" s="2" t="s">
        <v>13</v>
      </c>
      <c r="S231" s="1" t="s">
        <v>111</v>
      </c>
      <c r="T231" s="3" t="s">
        <v>112</v>
      </c>
      <c r="U231" s="1" t="s">
        <v>95</v>
      </c>
      <c r="V231" s="1">
        <v>20150330</v>
      </c>
      <c r="W231" s="1" t="s">
        <v>115</v>
      </c>
      <c r="X231" s="1">
        <v>20150521</v>
      </c>
    </row>
    <row r="232" spans="1:24" x14ac:dyDescent="0.2">
      <c r="B232" s="1" t="s">
        <v>33</v>
      </c>
      <c r="C232" s="3" t="s">
        <v>106</v>
      </c>
      <c r="D232" s="31" t="s">
        <v>14</v>
      </c>
      <c r="E232" s="26">
        <v>41908</v>
      </c>
      <c r="G232" s="1">
        <v>13.5</v>
      </c>
      <c r="H232" s="1">
        <v>0.5</v>
      </c>
      <c r="I232" s="1">
        <v>2</v>
      </c>
      <c r="J232" s="1">
        <v>66.599999999999994</v>
      </c>
      <c r="K232" s="34">
        <f t="shared" ref="K232:K240" si="36">2.2048*(I232/J232) + 0.0178</f>
        <v>8.4010210210210212E-2</v>
      </c>
      <c r="L232" s="1">
        <f t="shared" si="33"/>
        <v>1.5</v>
      </c>
      <c r="M232" s="1">
        <f t="shared" si="34"/>
        <v>0.75</v>
      </c>
      <c r="N232" s="1">
        <f t="shared" si="35"/>
        <v>6.3007657657657659E-2</v>
      </c>
      <c r="O232" s="29">
        <f t="shared" si="31"/>
        <v>6.2691839188846572</v>
      </c>
      <c r="P232" s="51">
        <f t="shared" si="32"/>
        <v>1.0050376328545689</v>
      </c>
      <c r="R232" s="2" t="s">
        <v>13</v>
      </c>
      <c r="S232" s="1" t="s">
        <v>111</v>
      </c>
      <c r="T232" s="3" t="s">
        <v>112</v>
      </c>
      <c r="U232" s="1" t="s">
        <v>95</v>
      </c>
      <c r="V232" s="1">
        <v>20150330</v>
      </c>
      <c r="W232" s="1" t="s">
        <v>115</v>
      </c>
      <c r="X232" s="1">
        <v>20150521</v>
      </c>
    </row>
    <row r="233" spans="1:24" x14ac:dyDescent="0.2">
      <c r="B233" s="1" t="s">
        <v>33</v>
      </c>
      <c r="C233" s="3" t="s">
        <v>106</v>
      </c>
      <c r="D233" s="31" t="s">
        <v>14</v>
      </c>
      <c r="E233" s="26">
        <v>41908</v>
      </c>
      <c r="G233" s="1">
        <v>15</v>
      </c>
      <c r="H233" s="1">
        <v>0.5</v>
      </c>
      <c r="I233" s="1">
        <v>6</v>
      </c>
      <c r="J233" s="1">
        <v>41.7</v>
      </c>
      <c r="K233" s="34">
        <f t="shared" si="36"/>
        <v>0.33503741007194243</v>
      </c>
      <c r="L233" s="1">
        <f t="shared" si="33"/>
        <v>1.5</v>
      </c>
      <c r="M233" s="1">
        <f t="shared" si="34"/>
        <v>0.75</v>
      </c>
      <c r="N233" s="1">
        <f t="shared" si="35"/>
        <v>0.25127805755395682</v>
      </c>
      <c r="O233" s="29">
        <f t="shared" si="31"/>
        <v>25.001855586269105</v>
      </c>
      <c r="P233" s="51">
        <f t="shared" si="32"/>
        <v>1.0050376328545689</v>
      </c>
      <c r="R233" s="2" t="s">
        <v>13</v>
      </c>
      <c r="S233" s="1" t="s">
        <v>111</v>
      </c>
      <c r="T233" s="3" t="s">
        <v>112</v>
      </c>
      <c r="U233" s="1" t="s">
        <v>95</v>
      </c>
      <c r="V233" s="1">
        <v>20150330</v>
      </c>
      <c r="W233" s="1" t="s">
        <v>115</v>
      </c>
      <c r="X233" s="1">
        <v>20150521</v>
      </c>
    </row>
    <row r="234" spans="1:24" x14ac:dyDescent="0.2">
      <c r="B234" s="1" t="s">
        <v>33</v>
      </c>
      <c r="C234" s="3" t="s">
        <v>106</v>
      </c>
      <c r="D234" s="31" t="s">
        <v>14</v>
      </c>
      <c r="E234" s="26">
        <v>41908</v>
      </c>
      <c r="G234" s="1">
        <v>16.5</v>
      </c>
      <c r="H234" s="1">
        <v>0.4</v>
      </c>
      <c r="I234" s="1">
        <v>6</v>
      </c>
      <c r="J234" s="1">
        <v>44.4</v>
      </c>
      <c r="K234" s="34">
        <f t="shared" si="36"/>
        <v>0.31574594594594596</v>
      </c>
      <c r="L234" s="1">
        <f t="shared" si="33"/>
        <v>1.5</v>
      </c>
      <c r="M234" s="1">
        <f t="shared" si="34"/>
        <v>0.60000000000000009</v>
      </c>
      <c r="N234" s="1">
        <f t="shared" si="35"/>
        <v>0.18944756756756762</v>
      </c>
      <c r="O234" s="29">
        <f t="shared" si="31"/>
        <v>18.849798393069833</v>
      </c>
      <c r="P234" s="51">
        <f t="shared" si="32"/>
        <v>1.0050376328545689</v>
      </c>
      <c r="R234" s="2" t="s">
        <v>13</v>
      </c>
      <c r="S234" s="1" t="s">
        <v>111</v>
      </c>
      <c r="T234" s="3" t="s">
        <v>112</v>
      </c>
      <c r="U234" s="1" t="s">
        <v>95</v>
      </c>
      <c r="V234" s="1">
        <v>20150330</v>
      </c>
      <c r="W234" s="1" t="s">
        <v>115</v>
      </c>
      <c r="X234" s="1">
        <v>20150521</v>
      </c>
    </row>
    <row r="235" spans="1:24" x14ac:dyDescent="0.2">
      <c r="B235" s="1" t="s">
        <v>33</v>
      </c>
      <c r="C235" s="3" t="s">
        <v>106</v>
      </c>
      <c r="D235" s="31" t="s">
        <v>14</v>
      </c>
      <c r="E235" s="26">
        <v>41908</v>
      </c>
      <c r="G235" s="1">
        <v>18</v>
      </c>
      <c r="H235" s="1">
        <v>0.5</v>
      </c>
      <c r="I235" s="1">
        <v>5</v>
      </c>
      <c r="J235" s="1">
        <v>49.5</v>
      </c>
      <c r="K235" s="34">
        <f t="shared" si="36"/>
        <v>0.24050707070707072</v>
      </c>
      <c r="L235" s="1">
        <f t="shared" si="33"/>
        <v>1.5</v>
      </c>
      <c r="M235" s="1">
        <f t="shared" si="34"/>
        <v>0.75</v>
      </c>
      <c r="N235" s="1">
        <f t="shared" si="35"/>
        <v>0.18038030303030306</v>
      </c>
      <c r="O235" s="29">
        <f t="shared" si="31"/>
        <v>17.947616798982537</v>
      </c>
      <c r="P235" s="51">
        <f t="shared" si="32"/>
        <v>1.0050376328545689</v>
      </c>
      <c r="R235" s="2" t="s">
        <v>13</v>
      </c>
      <c r="S235" s="1" t="s">
        <v>111</v>
      </c>
      <c r="T235" s="3" t="s">
        <v>112</v>
      </c>
      <c r="U235" s="1" t="s">
        <v>95</v>
      </c>
      <c r="V235" s="1">
        <v>20150330</v>
      </c>
      <c r="W235" s="1" t="s">
        <v>115</v>
      </c>
      <c r="X235" s="1">
        <v>20150521</v>
      </c>
    </row>
    <row r="236" spans="1:24" x14ac:dyDescent="0.2">
      <c r="B236" s="1" t="s">
        <v>33</v>
      </c>
      <c r="C236" s="3" t="s">
        <v>106</v>
      </c>
      <c r="D236" s="31" t="s">
        <v>14</v>
      </c>
      <c r="E236" s="26">
        <v>41908</v>
      </c>
      <c r="G236" s="1">
        <v>19.5</v>
      </c>
      <c r="H236" s="1">
        <v>0.4</v>
      </c>
      <c r="I236" s="1">
        <v>3</v>
      </c>
      <c r="J236" s="1">
        <v>49</v>
      </c>
      <c r="K236" s="34">
        <f t="shared" si="36"/>
        <v>0.15278775510204082</v>
      </c>
      <c r="L236" s="1">
        <f t="shared" si="33"/>
        <v>1.5</v>
      </c>
      <c r="M236" s="1">
        <f t="shared" si="34"/>
        <v>0.60000000000000009</v>
      </c>
      <c r="N236" s="1">
        <f t="shared" si="35"/>
        <v>9.1672653061224504E-2</v>
      </c>
      <c r="O236" s="29">
        <f t="shared" si="31"/>
        <v>9.1213154676457506</v>
      </c>
      <c r="P236" s="51">
        <f t="shared" si="32"/>
        <v>1.0050376328545689</v>
      </c>
      <c r="R236" s="2" t="s">
        <v>13</v>
      </c>
      <c r="S236" s="1" t="s">
        <v>111</v>
      </c>
      <c r="T236" s="3" t="s">
        <v>112</v>
      </c>
      <c r="U236" s="1" t="s">
        <v>95</v>
      </c>
      <c r="V236" s="1">
        <v>20150330</v>
      </c>
      <c r="W236" s="1" t="s">
        <v>115</v>
      </c>
      <c r="X236" s="1">
        <v>20150521</v>
      </c>
    </row>
    <row r="237" spans="1:24" x14ac:dyDescent="0.2">
      <c r="B237" s="1" t="s">
        <v>33</v>
      </c>
      <c r="C237" s="3" t="s">
        <v>106</v>
      </c>
      <c r="D237" s="31" t="s">
        <v>14</v>
      </c>
      <c r="E237" s="26">
        <v>41908</v>
      </c>
      <c r="G237" s="1">
        <v>21</v>
      </c>
      <c r="H237" s="1">
        <v>0.2</v>
      </c>
      <c r="I237" s="1">
        <v>0</v>
      </c>
      <c r="J237" s="1">
        <v>40</v>
      </c>
      <c r="K237" s="34">
        <v>0</v>
      </c>
      <c r="L237" s="1">
        <f t="shared" si="33"/>
        <v>1.5</v>
      </c>
      <c r="M237" s="1">
        <f t="shared" si="34"/>
        <v>0.30000000000000004</v>
      </c>
      <c r="N237" s="1">
        <f t="shared" si="35"/>
        <v>0</v>
      </c>
      <c r="O237" s="29">
        <f t="shared" si="31"/>
        <v>0</v>
      </c>
      <c r="P237" s="51">
        <f t="shared" si="32"/>
        <v>1.0050376328545689</v>
      </c>
      <c r="R237" s="2" t="s">
        <v>13</v>
      </c>
      <c r="S237" s="1" t="s">
        <v>111</v>
      </c>
      <c r="T237" s="3" t="s">
        <v>112</v>
      </c>
      <c r="U237" s="1" t="s">
        <v>95</v>
      </c>
      <c r="V237" s="1">
        <v>20150330</v>
      </c>
      <c r="W237" s="1" t="s">
        <v>115</v>
      </c>
      <c r="X237" s="1">
        <v>20150521</v>
      </c>
    </row>
    <row r="238" spans="1:24" x14ac:dyDescent="0.2">
      <c r="B238" s="1" t="s">
        <v>33</v>
      </c>
      <c r="C238" s="3" t="s">
        <v>106</v>
      </c>
      <c r="D238" s="31" t="s">
        <v>14</v>
      </c>
      <c r="E238" s="26">
        <v>41908</v>
      </c>
      <c r="G238" s="1">
        <v>22.5</v>
      </c>
      <c r="H238" s="1">
        <v>0.3</v>
      </c>
      <c r="I238" s="1">
        <v>0</v>
      </c>
      <c r="J238" s="1">
        <v>40</v>
      </c>
      <c r="K238" s="34">
        <v>0</v>
      </c>
      <c r="L238" s="1">
        <f t="shared" si="33"/>
        <v>2</v>
      </c>
      <c r="M238" s="1">
        <f t="shared" si="34"/>
        <v>0.6</v>
      </c>
      <c r="N238" s="1">
        <f t="shared" si="35"/>
        <v>0</v>
      </c>
      <c r="O238" s="29">
        <f t="shared" si="31"/>
        <v>0</v>
      </c>
      <c r="P238" s="51">
        <f t="shared" si="32"/>
        <v>1.0050376328545689</v>
      </c>
      <c r="R238" s="2" t="s">
        <v>13</v>
      </c>
      <c r="S238" s="1" t="s">
        <v>111</v>
      </c>
      <c r="T238" s="3" t="s">
        <v>112</v>
      </c>
      <c r="U238" s="1" t="s">
        <v>95</v>
      </c>
      <c r="V238" s="1">
        <v>20150330</v>
      </c>
      <c r="W238" s="1" t="s">
        <v>115</v>
      </c>
      <c r="X238" s="1">
        <v>20150521</v>
      </c>
    </row>
    <row r="239" spans="1:24" x14ac:dyDescent="0.2">
      <c r="B239" s="1" t="s">
        <v>33</v>
      </c>
      <c r="C239" s="3" t="s">
        <v>106</v>
      </c>
      <c r="D239" s="31" t="s">
        <v>14</v>
      </c>
      <c r="E239" s="26">
        <v>41908</v>
      </c>
      <c r="G239" s="1">
        <v>25</v>
      </c>
      <c r="H239" s="1">
        <v>0.4</v>
      </c>
      <c r="I239" s="1">
        <v>0</v>
      </c>
      <c r="J239" s="1">
        <v>40</v>
      </c>
      <c r="K239" s="34">
        <v>0</v>
      </c>
      <c r="L239" s="1">
        <f t="shared" si="33"/>
        <v>3.25</v>
      </c>
      <c r="M239" s="1">
        <f t="shared" si="34"/>
        <v>1.3</v>
      </c>
      <c r="N239" s="1">
        <f t="shared" si="35"/>
        <v>0</v>
      </c>
      <c r="O239" s="29">
        <f t="shared" si="31"/>
        <v>0</v>
      </c>
      <c r="P239" s="51">
        <f t="shared" si="32"/>
        <v>1.0050376328545689</v>
      </c>
      <c r="R239" s="2" t="s">
        <v>13</v>
      </c>
      <c r="S239" s="1" t="s">
        <v>111</v>
      </c>
      <c r="T239" s="3" t="s">
        <v>112</v>
      </c>
      <c r="U239" s="1" t="s">
        <v>95</v>
      </c>
      <c r="V239" s="1">
        <v>20150330</v>
      </c>
      <c r="W239" s="1" t="s">
        <v>115</v>
      </c>
      <c r="X239" s="1">
        <v>20150521</v>
      </c>
    </row>
    <row r="240" spans="1:24" x14ac:dyDescent="0.2">
      <c r="B240" s="1" t="s">
        <v>33</v>
      </c>
      <c r="C240" s="3" t="s">
        <v>106</v>
      </c>
      <c r="D240" s="31" t="s">
        <v>14</v>
      </c>
      <c r="E240" s="26">
        <v>41908</v>
      </c>
      <c r="G240" s="1">
        <v>29</v>
      </c>
      <c r="H240" s="1">
        <v>0.6</v>
      </c>
      <c r="I240" s="1">
        <v>2</v>
      </c>
      <c r="J240" s="1">
        <v>70.5</v>
      </c>
      <c r="K240" s="34">
        <f t="shared" si="36"/>
        <v>8.0347517730496448E-2</v>
      </c>
      <c r="L240" s="1">
        <f t="shared" si="33"/>
        <v>3</v>
      </c>
      <c r="M240" s="1">
        <f t="shared" si="34"/>
        <v>1.7999999999999998</v>
      </c>
      <c r="N240" s="1">
        <f t="shared" si="35"/>
        <v>0.14462553191489358</v>
      </c>
      <c r="O240" s="29">
        <f t="shared" si="31"/>
        <v>14.390061345675123</v>
      </c>
      <c r="P240" s="51">
        <f t="shared" si="32"/>
        <v>1.0050376328545689</v>
      </c>
      <c r="R240" s="2" t="s">
        <v>13</v>
      </c>
      <c r="S240" s="1" t="s">
        <v>111</v>
      </c>
      <c r="T240" s="3" t="s">
        <v>112</v>
      </c>
      <c r="U240" s="1" t="s">
        <v>95</v>
      </c>
      <c r="V240" s="1">
        <v>20150330</v>
      </c>
      <c r="W240" s="1" t="s">
        <v>115</v>
      </c>
      <c r="X240" s="1">
        <v>20150521</v>
      </c>
    </row>
    <row r="241" spans="1:24" x14ac:dyDescent="0.2">
      <c r="B241" s="1" t="s">
        <v>33</v>
      </c>
      <c r="C241" s="3" t="s">
        <v>106</v>
      </c>
      <c r="D241" s="31" t="s">
        <v>14</v>
      </c>
      <c r="E241" s="26">
        <v>41908</v>
      </c>
      <c r="G241" s="1">
        <v>31</v>
      </c>
      <c r="H241" s="1">
        <v>0.5</v>
      </c>
      <c r="I241" s="1">
        <v>0</v>
      </c>
      <c r="J241" s="1">
        <v>40</v>
      </c>
      <c r="K241" s="34">
        <v>0</v>
      </c>
      <c r="L241" s="1">
        <f t="shared" si="33"/>
        <v>3.25</v>
      </c>
      <c r="M241" s="1">
        <f t="shared" si="34"/>
        <v>1.625</v>
      </c>
      <c r="N241" s="1">
        <f t="shared" si="35"/>
        <v>0</v>
      </c>
      <c r="O241" s="29">
        <f t="shared" si="31"/>
        <v>0</v>
      </c>
      <c r="P241" s="51">
        <f t="shared" si="32"/>
        <v>1.0050376328545689</v>
      </c>
      <c r="R241" s="2" t="s">
        <v>13</v>
      </c>
      <c r="S241" s="1" t="s">
        <v>111</v>
      </c>
      <c r="T241" s="3" t="s">
        <v>112</v>
      </c>
      <c r="U241" s="1" t="s">
        <v>95</v>
      </c>
      <c r="V241" s="1">
        <v>20150330</v>
      </c>
      <c r="W241" s="1" t="s">
        <v>115</v>
      </c>
      <c r="X241" s="1">
        <v>20150521</v>
      </c>
    </row>
    <row r="242" spans="1:24" x14ac:dyDescent="0.2">
      <c r="B242" s="1" t="s">
        <v>33</v>
      </c>
      <c r="C242" s="3" t="s">
        <v>106</v>
      </c>
      <c r="D242" s="31" t="s">
        <v>14</v>
      </c>
      <c r="E242" s="26">
        <v>41908</v>
      </c>
      <c r="G242" s="1">
        <v>35.5</v>
      </c>
      <c r="H242" s="1">
        <v>0</v>
      </c>
      <c r="I242" s="1">
        <v>0</v>
      </c>
      <c r="J242" s="1">
        <v>40</v>
      </c>
      <c r="K242" s="34">
        <v>0</v>
      </c>
      <c r="L242" s="1">
        <f t="shared" si="33"/>
        <v>2.25</v>
      </c>
      <c r="M242" s="1">
        <f t="shared" si="34"/>
        <v>0</v>
      </c>
      <c r="N242" s="1">
        <f t="shared" si="35"/>
        <v>0</v>
      </c>
      <c r="O242" s="29">
        <f>N242/$P$228*100</f>
        <v>0</v>
      </c>
      <c r="P242" s="51">
        <f t="shared" si="32"/>
        <v>1.0050376328545689</v>
      </c>
      <c r="R242" s="2" t="s">
        <v>13</v>
      </c>
      <c r="S242" s="1" t="s">
        <v>111</v>
      </c>
      <c r="T242" s="3" t="s">
        <v>112</v>
      </c>
      <c r="U242" s="1" t="s">
        <v>95</v>
      </c>
      <c r="V242" s="1">
        <v>20150330</v>
      </c>
      <c r="W242" s="1" t="s">
        <v>115</v>
      </c>
      <c r="X242" s="1">
        <v>20150521</v>
      </c>
    </row>
    <row r="243" spans="1:24" x14ac:dyDescent="0.2">
      <c r="A243" s="15"/>
      <c r="B243" s="15"/>
      <c r="C243" s="39"/>
      <c r="D243" s="39"/>
      <c r="E243" s="27"/>
      <c r="F243" s="23"/>
      <c r="G243" s="15"/>
      <c r="H243" s="15"/>
      <c r="I243" s="15"/>
      <c r="J243" s="15"/>
      <c r="K243" s="15"/>
      <c r="L243" s="15"/>
      <c r="M243" s="15"/>
      <c r="N243" s="15"/>
      <c r="O243" s="15"/>
      <c r="P243" s="15"/>
      <c r="Q243" s="15"/>
      <c r="R243" s="15"/>
      <c r="S243" s="15"/>
      <c r="T243" s="19"/>
      <c r="U243" s="15"/>
      <c r="V243" s="15"/>
      <c r="W243" s="15"/>
      <c r="X243" s="15"/>
    </row>
    <row r="244" spans="1:24" x14ac:dyDescent="0.2">
      <c r="B244" s="1" t="s">
        <v>33</v>
      </c>
      <c r="C244" s="3" t="s">
        <v>107</v>
      </c>
      <c r="D244" s="31" t="s">
        <v>14</v>
      </c>
      <c r="E244" s="26">
        <v>41908</v>
      </c>
      <c r="G244" s="1">
        <v>13.5</v>
      </c>
      <c r="H244" s="1">
        <v>0</v>
      </c>
      <c r="I244" s="1">
        <v>0</v>
      </c>
      <c r="J244" s="1">
        <v>0</v>
      </c>
      <c r="K244" s="28">
        <v>0</v>
      </c>
      <c r="L244" s="1">
        <v>0</v>
      </c>
      <c r="M244" s="1">
        <v>0</v>
      </c>
      <c r="N244" s="1">
        <v>0</v>
      </c>
      <c r="O244" s="16">
        <f>N244/$P$244*100</f>
        <v>0</v>
      </c>
      <c r="P244" s="51">
        <f>SUM($N$244:$N$266)</f>
        <v>4.6500000000000004</v>
      </c>
      <c r="Q244" s="28"/>
      <c r="R244" s="1" t="s">
        <v>13</v>
      </c>
      <c r="S244" s="1" t="s">
        <v>113</v>
      </c>
      <c r="T244" s="3" t="s">
        <v>112</v>
      </c>
      <c r="U244" s="1" t="s">
        <v>95</v>
      </c>
      <c r="V244" s="1">
        <v>20150330</v>
      </c>
      <c r="W244" s="1" t="s">
        <v>115</v>
      </c>
      <c r="X244" s="1">
        <v>20150521</v>
      </c>
    </row>
    <row r="245" spans="1:24" x14ac:dyDescent="0.2">
      <c r="B245" s="1" t="s">
        <v>33</v>
      </c>
      <c r="C245" s="3" t="s">
        <v>107</v>
      </c>
      <c r="D245" s="31" t="s">
        <v>14</v>
      </c>
      <c r="E245" s="26">
        <v>41908</v>
      </c>
      <c r="G245" s="1">
        <v>15.5</v>
      </c>
      <c r="H245" s="1">
        <v>0.2</v>
      </c>
      <c r="I245" s="1">
        <v>0</v>
      </c>
      <c r="J245" s="1">
        <v>40</v>
      </c>
      <c r="K245" s="28">
        <v>0</v>
      </c>
      <c r="L245" s="29">
        <f>AVERAGE(G245:G246)-AVERAGE(G244:G245)</f>
        <v>2</v>
      </c>
      <c r="M245" s="1">
        <v>0.4</v>
      </c>
      <c r="N245" s="1">
        <v>0</v>
      </c>
      <c r="O245" s="16">
        <f t="shared" ref="O245:O266" si="37">N245/$P$244*100</f>
        <v>0</v>
      </c>
      <c r="P245" s="51">
        <f t="shared" ref="P245:P266" si="38">SUM($N$244:$N$266)</f>
        <v>4.6500000000000004</v>
      </c>
      <c r="Q245" s="28"/>
      <c r="R245" s="1" t="s">
        <v>13</v>
      </c>
      <c r="S245" s="1" t="s">
        <v>113</v>
      </c>
      <c r="T245" s="3" t="s">
        <v>112</v>
      </c>
      <c r="U245" s="1" t="s">
        <v>95</v>
      </c>
      <c r="V245" s="1">
        <v>20150330</v>
      </c>
      <c r="W245" s="1" t="s">
        <v>115</v>
      </c>
      <c r="X245" s="1">
        <v>20150521</v>
      </c>
    </row>
    <row r="246" spans="1:24" x14ac:dyDescent="0.2">
      <c r="B246" s="1" t="s">
        <v>33</v>
      </c>
      <c r="C246" s="3" t="s">
        <v>107</v>
      </c>
      <c r="D246" s="31" t="s">
        <v>14</v>
      </c>
      <c r="E246" s="26">
        <v>41908</v>
      </c>
      <c r="G246" s="1">
        <v>17.5</v>
      </c>
      <c r="H246" s="1">
        <v>0.3</v>
      </c>
      <c r="I246" s="1">
        <v>0</v>
      </c>
      <c r="J246" s="1">
        <v>40</v>
      </c>
      <c r="K246" s="28">
        <v>0</v>
      </c>
      <c r="L246" s="29">
        <f t="shared" ref="L246:L266" si="39">AVERAGE(G246:G247)-AVERAGE(G245:G246)</f>
        <v>2</v>
      </c>
      <c r="M246" s="1">
        <v>0.6</v>
      </c>
      <c r="N246" s="1">
        <v>0</v>
      </c>
      <c r="O246" s="16">
        <f t="shared" si="37"/>
        <v>0</v>
      </c>
      <c r="P246" s="51">
        <f t="shared" si="38"/>
        <v>4.6500000000000004</v>
      </c>
      <c r="Q246" s="28"/>
      <c r="R246" s="1" t="s">
        <v>13</v>
      </c>
      <c r="S246" s="1" t="s">
        <v>113</v>
      </c>
      <c r="T246" s="3" t="s">
        <v>112</v>
      </c>
      <c r="U246" s="1" t="s">
        <v>95</v>
      </c>
      <c r="V246" s="1">
        <v>20150330</v>
      </c>
      <c r="W246" s="1" t="s">
        <v>115</v>
      </c>
      <c r="X246" s="1">
        <v>20150521</v>
      </c>
    </row>
    <row r="247" spans="1:24" x14ac:dyDescent="0.2">
      <c r="B247" s="1" t="s">
        <v>33</v>
      </c>
      <c r="C247" s="3" t="s">
        <v>107</v>
      </c>
      <c r="D247" s="31" t="s">
        <v>14</v>
      </c>
      <c r="E247" s="26">
        <v>41908</v>
      </c>
      <c r="G247" s="1">
        <v>19.5</v>
      </c>
      <c r="H247" s="1">
        <v>0.3</v>
      </c>
      <c r="I247" s="1">
        <v>5</v>
      </c>
      <c r="J247" s="1">
        <v>48.5</v>
      </c>
      <c r="K247" s="28">
        <v>0.245</v>
      </c>
      <c r="L247" s="29">
        <f t="shared" si="39"/>
        <v>2</v>
      </c>
      <c r="M247" s="1">
        <v>0.6</v>
      </c>
      <c r="N247" s="1">
        <v>0.14699999999999999</v>
      </c>
      <c r="O247" s="16">
        <f t="shared" si="37"/>
        <v>3.1612903225806446</v>
      </c>
      <c r="P247" s="51">
        <f t="shared" si="38"/>
        <v>4.6500000000000004</v>
      </c>
      <c r="Q247" s="28"/>
      <c r="R247" s="1" t="s">
        <v>13</v>
      </c>
      <c r="S247" s="1" t="s">
        <v>113</v>
      </c>
      <c r="T247" s="3" t="s">
        <v>112</v>
      </c>
      <c r="U247" s="1" t="s">
        <v>95</v>
      </c>
      <c r="V247" s="1">
        <v>20150330</v>
      </c>
      <c r="W247" s="1" t="s">
        <v>115</v>
      </c>
      <c r="X247" s="1">
        <v>20150521</v>
      </c>
    </row>
    <row r="248" spans="1:24" x14ac:dyDescent="0.2">
      <c r="B248" s="1" t="s">
        <v>33</v>
      </c>
      <c r="C248" s="3" t="s">
        <v>107</v>
      </c>
      <c r="D248" s="31" t="s">
        <v>14</v>
      </c>
      <c r="E248" s="26">
        <v>41908</v>
      </c>
      <c r="G248" s="1">
        <v>21.5</v>
      </c>
      <c r="H248" s="1">
        <v>0.3</v>
      </c>
      <c r="I248" s="1">
        <v>2</v>
      </c>
      <c r="J248" s="1">
        <v>46.9</v>
      </c>
      <c r="K248" s="28">
        <v>0.112</v>
      </c>
      <c r="L248" s="29">
        <f t="shared" si="39"/>
        <v>2</v>
      </c>
      <c r="M248" s="1">
        <v>0.6</v>
      </c>
      <c r="N248" s="1">
        <v>6.7000000000000004E-2</v>
      </c>
      <c r="O248" s="16">
        <f t="shared" si="37"/>
        <v>1.4408602150537635</v>
      </c>
      <c r="P248" s="51">
        <f t="shared" si="38"/>
        <v>4.6500000000000004</v>
      </c>
      <c r="Q248" s="28"/>
      <c r="R248" s="1" t="s">
        <v>13</v>
      </c>
      <c r="S248" s="1" t="s">
        <v>113</v>
      </c>
      <c r="T248" s="3" t="s">
        <v>112</v>
      </c>
      <c r="U248" s="1" t="s">
        <v>95</v>
      </c>
      <c r="V248" s="1">
        <v>20150330</v>
      </c>
      <c r="W248" s="1" t="s">
        <v>115</v>
      </c>
      <c r="X248" s="1">
        <v>20150521</v>
      </c>
    </row>
    <row r="249" spans="1:24" x14ac:dyDescent="0.2">
      <c r="B249" s="1" t="s">
        <v>33</v>
      </c>
      <c r="C249" s="3" t="s">
        <v>107</v>
      </c>
      <c r="D249" s="31" t="s">
        <v>14</v>
      </c>
      <c r="E249" s="26">
        <v>41908</v>
      </c>
      <c r="G249" s="1">
        <v>23.5</v>
      </c>
      <c r="H249" s="1">
        <v>0.3</v>
      </c>
      <c r="I249" s="1">
        <v>6</v>
      </c>
      <c r="J249" s="1">
        <v>42.5</v>
      </c>
      <c r="K249" s="28">
        <v>0.32900000000000001</v>
      </c>
      <c r="L249" s="29">
        <f t="shared" si="39"/>
        <v>2</v>
      </c>
      <c r="M249" s="1">
        <v>0.6</v>
      </c>
      <c r="N249" s="1">
        <v>0.19700000000000001</v>
      </c>
      <c r="O249" s="16">
        <f t="shared" si="37"/>
        <v>4.236559139784946</v>
      </c>
      <c r="P249" s="51">
        <f t="shared" si="38"/>
        <v>4.6500000000000004</v>
      </c>
      <c r="Q249" s="28"/>
      <c r="R249" s="1" t="s">
        <v>13</v>
      </c>
      <c r="S249" s="1" t="s">
        <v>113</v>
      </c>
      <c r="T249" s="3" t="s">
        <v>112</v>
      </c>
      <c r="U249" s="1" t="s">
        <v>95</v>
      </c>
      <c r="V249" s="1">
        <v>20150330</v>
      </c>
      <c r="W249" s="1" t="s">
        <v>115</v>
      </c>
      <c r="X249" s="1">
        <v>20150521</v>
      </c>
    </row>
    <row r="250" spans="1:24" x14ac:dyDescent="0.2">
      <c r="B250" s="1" t="s">
        <v>33</v>
      </c>
      <c r="C250" s="3" t="s">
        <v>107</v>
      </c>
      <c r="D250" s="31" t="s">
        <v>14</v>
      </c>
      <c r="E250" s="26">
        <v>41908</v>
      </c>
      <c r="G250" s="1">
        <v>25.5</v>
      </c>
      <c r="H250" s="1">
        <v>0.5</v>
      </c>
      <c r="I250" s="1">
        <v>4</v>
      </c>
      <c r="J250" s="1">
        <v>43</v>
      </c>
      <c r="K250" s="28">
        <v>0.223</v>
      </c>
      <c r="L250" s="29">
        <f t="shared" si="39"/>
        <v>2</v>
      </c>
      <c r="M250" s="1">
        <v>1</v>
      </c>
      <c r="N250" s="1">
        <v>0.223</v>
      </c>
      <c r="O250" s="16">
        <f t="shared" si="37"/>
        <v>4.7956989247311821</v>
      </c>
      <c r="P250" s="51">
        <f t="shared" si="38"/>
        <v>4.6500000000000004</v>
      </c>
      <c r="Q250" s="28"/>
      <c r="R250" s="1" t="s">
        <v>13</v>
      </c>
      <c r="S250" s="1" t="s">
        <v>113</v>
      </c>
      <c r="T250" s="3" t="s">
        <v>112</v>
      </c>
      <c r="U250" s="1" t="s">
        <v>95</v>
      </c>
      <c r="V250" s="1">
        <v>20150330</v>
      </c>
      <c r="W250" s="1" t="s">
        <v>115</v>
      </c>
      <c r="X250" s="1">
        <v>20150521</v>
      </c>
    </row>
    <row r="251" spans="1:24" x14ac:dyDescent="0.2">
      <c r="B251" s="1" t="s">
        <v>33</v>
      </c>
      <c r="C251" s="3" t="s">
        <v>107</v>
      </c>
      <c r="D251" s="31" t="s">
        <v>14</v>
      </c>
      <c r="E251" s="26">
        <v>41908</v>
      </c>
      <c r="G251" s="1">
        <v>27.5</v>
      </c>
      <c r="H251" s="1">
        <v>0.4</v>
      </c>
      <c r="I251" s="1">
        <v>4</v>
      </c>
      <c r="J251" s="1">
        <v>50.3</v>
      </c>
      <c r="K251" s="28">
        <v>0.193</v>
      </c>
      <c r="L251" s="29">
        <f t="shared" si="39"/>
        <v>2</v>
      </c>
      <c r="M251" s="1">
        <v>0.8</v>
      </c>
      <c r="N251" s="1">
        <v>0.154</v>
      </c>
      <c r="O251" s="16">
        <f t="shared" si="37"/>
        <v>3.3118279569892466</v>
      </c>
      <c r="P251" s="51">
        <f t="shared" si="38"/>
        <v>4.6500000000000004</v>
      </c>
      <c r="Q251" s="28"/>
      <c r="R251" s="1" t="s">
        <v>13</v>
      </c>
      <c r="S251" s="1" t="s">
        <v>113</v>
      </c>
      <c r="T251" s="3" t="s">
        <v>112</v>
      </c>
      <c r="U251" s="1" t="s">
        <v>95</v>
      </c>
      <c r="V251" s="1">
        <v>20150330</v>
      </c>
      <c r="W251" s="1" t="s">
        <v>115</v>
      </c>
      <c r="X251" s="1">
        <v>20150521</v>
      </c>
    </row>
    <row r="252" spans="1:24" x14ac:dyDescent="0.2">
      <c r="B252" s="1" t="s">
        <v>33</v>
      </c>
      <c r="C252" s="3" t="s">
        <v>107</v>
      </c>
      <c r="D252" s="31" t="s">
        <v>14</v>
      </c>
      <c r="E252" s="26">
        <v>41908</v>
      </c>
      <c r="G252" s="1">
        <v>29.5</v>
      </c>
      <c r="H252" s="1">
        <v>0.5</v>
      </c>
      <c r="I252" s="1">
        <v>3</v>
      </c>
      <c r="J252" s="1">
        <v>42.7</v>
      </c>
      <c r="K252" s="28">
        <v>0.17299999999999999</v>
      </c>
      <c r="L252" s="29">
        <f t="shared" si="39"/>
        <v>2</v>
      </c>
      <c r="M252" s="1">
        <v>1</v>
      </c>
      <c r="N252" s="1">
        <v>0.17299999999999999</v>
      </c>
      <c r="O252" s="16">
        <f t="shared" si="37"/>
        <v>3.7204301075268815</v>
      </c>
      <c r="P252" s="51">
        <f t="shared" si="38"/>
        <v>4.6500000000000004</v>
      </c>
      <c r="Q252" s="28"/>
      <c r="R252" s="1" t="s">
        <v>13</v>
      </c>
      <c r="S252" s="1" t="s">
        <v>113</v>
      </c>
      <c r="T252" s="3" t="s">
        <v>112</v>
      </c>
      <c r="U252" s="1" t="s">
        <v>95</v>
      </c>
      <c r="V252" s="1">
        <v>20150330</v>
      </c>
      <c r="W252" s="1" t="s">
        <v>115</v>
      </c>
      <c r="X252" s="1">
        <v>20150521</v>
      </c>
    </row>
    <row r="253" spans="1:24" x14ac:dyDescent="0.2">
      <c r="B253" s="1" t="s">
        <v>33</v>
      </c>
      <c r="C253" s="3" t="s">
        <v>107</v>
      </c>
      <c r="D253" s="31" t="s">
        <v>14</v>
      </c>
      <c r="E253" s="26">
        <v>41908</v>
      </c>
      <c r="G253" s="1">
        <v>31.5</v>
      </c>
      <c r="H253" s="1">
        <v>0.6</v>
      </c>
      <c r="I253" s="1">
        <v>5</v>
      </c>
      <c r="J253" s="1">
        <v>43.1</v>
      </c>
      <c r="K253" s="28">
        <v>0.27400000000000002</v>
      </c>
      <c r="L253" s="29">
        <f t="shared" si="39"/>
        <v>2</v>
      </c>
      <c r="M253" s="1">
        <v>1.2</v>
      </c>
      <c r="N253" s="1">
        <v>0.32900000000000001</v>
      </c>
      <c r="O253" s="16">
        <f t="shared" si="37"/>
        <v>7.075268817204301</v>
      </c>
      <c r="P253" s="51">
        <f t="shared" si="38"/>
        <v>4.6500000000000004</v>
      </c>
      <c r="Q253" s="28"/>
      <c r="R253" s="1" t="s">
        <v>13</v>
      </c>
      <c r="S253" s="1" t="s">
        <v>113</v>
      </c>
      <c r="T253" s="3" t="s">
        <v>112</v>
      </c>
      <c r="U253" s="1" t="s">
        <v>95</v>
      </c>
      <c r="V253" s="1">
        <v>20150330</v>
      </c>
      <c r="W253" s="1" t="s">
        <v>115</v>
      </c>
      <c r="X253" s="1">
        <v>20150521</v>
      </c>
    </row>
    <row r="254" spans="1:24" x14ac:dyDescent="0.2">
      <c r="B254" s="1" t="s">
        <v>33</v>
      </c>
      <c r="C254" s="3" t="s">
        <v>107</v>
      </c>
      <c r="D254" s="31" t="s">
        <v>14</v>
      </c>
      <c r="E254" s="26">
        <v>41908</v>
      </c>
      <c r="G254" s="1">
        <v>33.5</v>
      </c>
      <c r="H254" s="1">
        <v>0.6</v>
      </c>
      <c r="I254" s="1">
        <v>5</v>
      </c>
      <c r="J254" s="1">
        <v>49</v>
      </c>
      <c r="K254" s="28">
        <v>0.24299999999999999</v>
      </c>
      <c r="L254" s="29">
        <f t="shared" si="39"/>
        <v>2</v>
      </c>
      <c r="M254" s="1">
        <v>1.2</v>
      </c>
      <c r="N254" s="1">
        <v>0.29199999999999998</v>
      </c>
      <c r="O254" s="16">
        <f t="shared" si="37"/>
        <v>6.279569892473118</v>
      </c>
      <c r="P254" s="51">
        <f t="shared" si="38"/>
        <v>4.6500000000000004</v>
      </c>
      <c r="Q254" s="28"/>
      <c r="R254" s="1" t="s">
        <v>13</v>
      </c>
      <c r="S254" s="1" t="s">
        <v>113</v>
      </c>
      <c r="T254" s="3" t="s">
        <v>112</v>
      </c>
      <c r="U254" s="1" t="s">
        <v>95</v>
      </c>
      <c r="V254" s="1">
        <v>20150330</v>
      </c>
      <c r="W254" s="1" t="s">
        <v>115</v>
      </c>
      <c r="X254" s="1">
        <v>20150521</v>
      </c>
    </row>
    <row r="255" spans="1:24" x14ac:dyDescent="0.2">
      <c r="B255" s="1" t="s">
        <v>33</v>
      </c>
      <c r="C255" s="3" t="s">
        <v>107</v>
      </c>
      <c r="D255" s="31" t="s">
        <v>14</v>
      </c>
      <c r="E255" s="26">
        <v>41908</v>
      </c>
      <c r="G255" s="1">
        <v>35.5</v>
      </c>
      <c r="H255" s="1">
        <v>0.6</v>
      </c>
      <c r="I255" s="1">
        <v>7</v>
      </c>
      <c r="J255" s="1">
        <v>42.8</v>
      </c>
      <c r="K255" s="28">
        <v>0.378</v>
      </c>
      <c r="L255" s="29">
        <f t="shared" si="39"/>
        <v>2</v>
      </c>
      <c r="M255" s="1">
        <v>1.2</v>
      </c>
      <c r="N255" s="1">
        <v>0.45400000000000001</v>
      </c>
      <c r="O255" s="16">
        <f t="shared" si="37"/>
        <v>9.7634408602150522</v>
      </c>
      <c r="P255" s="51">
        <f t="shared" si="38"/>
        <v>4.6500000000000004</v>
      </c>
      <c r="Q255" s="28"/>
      <c r="R255" s="1" t="s">
        <v>13</v>
      </c>
      <c r="S255" s="1" t="s">
        <v>113</v>
      </c>
      <c r="T255" s="3" t="s">
        <v>112</v>
      </c>
      <c r="U255" s="1" t="s">
        <v>95</v>
      </c>
      <c r="V255" s="1">
        <v>20150330</v>
      </c>
      <c r="W255" s="1" t="s">
        <v>115</v>
      </c>
      <c r="X255" s="1">
        <v>20150521</v>
      </c>
    </row>
    <row r="256" spans="1:24" x14ac:dyDescent="0.2">
      <c r="B256" s="1" t="s">
        <v>33</v>
      </c>
      <c r="C256" s="3" t="s">
        <v>107</v>
      </c>
      <c r="D256" s="31" t="s">
        <v>14</v>
      </c>
      <c r="E256" s="26">
        <v>41908</v>
      </c>
      <c r="G256" s="1">
        <v>37.5</v>
      </c>
      <c r="H256" s="1">
        <v>0.6</v>
      </c>
      <c r="I256" s="1">
        <v>5</v>
      </c>
      <c r="J256" s="1">
        <v>44.2</v>
      </c>
      <c r="K256" s="28">
        <v>0.26700000000000002</v>
      </c>
      <c r="L256" s="29">
        <f t="shared" si="39"/>
        <v>2</v>
      </c>
      <c r="M256" s="1">
        <v>1.2</v>
      </c>
      <c r="N256" s="1">
        <v>0.32</v>
      </c>
      <c r="O256" s="16">
        <f t="shared" si="37"/>
        <v>6.881720430107527</v>
      </c>
      <c r="P256" s="51">
        <f t="shared" si="38"/>
        <v>4.6500000000000004</v>
      </c>
      <c r="Q256" s="28"/>
      <c r="R256" s="1" t="s">
        <v>13</v>
      </c>
      <c r="S256" s="1" t="s">
        <v>113</v>
      </c>
      <c r="T256" s="3" t="s">
        <v>112</v>
      </c>
      <c r="U256" s="1" t="s">
        <v>95</v>
      </c>
      <c r="V256" s="1">
        <v>20150330</v>
      </c>
      <c r="W256" s="1" t="s">
        <v>115</v>
      </c>
      <c r="X256" s="1">
        <v>20150521</v>
      </c>
    </row>
    <row r="257" spans="1:24" x14ac:dyDescent="0.2">
      <c r="B257" s="1" t="s">
        <v>33</v>
      </c>
      <c r="C257" s="3" t="s">
        <v>107</v>
      </c>
      <c r="D257" s="31" t="s">
        <v>14</v>
      </c>
      <c r="E257" s="26">
        <v>41908</v>
      </c>
      <c r="G257" s="1">
        <v>39.5</v>
      </c>
      <c r="H257" s="1">
        <v>0.6</v>
      </c>
      <c r="I257" s="1">
        <v>5</v>
      </c>
      <c r="J257" s="1">
        <v>41.5</v>
      </c>
      <c r="K257" s="28">
        <v>0.28299999999999997</v>
      </c>
      <c r="L257" s="29">
        <f t="shared" si="39"/>
        <v>2</v>
      </c>
      <c r="M257" s="1">
        <v>1.2</v>
      </c>
      <c r="N257" s="1">
        <v>0.34</v>
      </c>
      <c r="O257" s="16">
        <f t="shared" si="37"/>
        <v>7.3118279569892479</v>
      </c>
      <c r="P257" s="51">
        <f t="shared" si="38"/>
        <v>4.6500000000000004</v>
      </c>
      <c r="Q257" s="28"/>
      <c r="R257" s="1" t="s">
        <v>13</v>
      </c>
      <c r="S257" s="1" t="s">
        <v>113</v>
      </c>
      <c r="T257" s="3" t="s">
        <v>112</v>
      </c>
      <c r="U257" s="1" t="s">
        <v>95</v>
      </c>
      <c r="V257" s="1">
        <v>20150330</v>
      </c>
      <c r="W257" s="1" t="s">
        <v>115</v>
      </c>
      <c r="X257" s="1">
        <v>20150521</v>
      </c>
    </row>
    <row r="258" spans="1:24" x14ac:dyDescent="0.2">
      <c r="B258" s="1" t="s">
        <v>33</v>
      </c>
      <c r="C258" s="3" t="s">
        <v>107</v>
      </c>
      <c r="D258" s="31" t="s">
        <v>14</v>
      </c>
      <c r="E258" s="26">
        <v>41908</v>
      </c>
      <c r="G258" s="1">
        <v>41.5</v>
      </c>
      <c r="H258" s="1">
        <v>0.7</v>
      </c>
      <c r="I258" s="1">
        <v>6</v>
      </c>
      <c r="J258" s="1">
        <v>46.4</v>
      </c>
      <c r="K258" s="28">
        <v>0.30299999999999999</v>
      </c>
      <c r="L258" s="29">
        <f t="shared" si="39"/>
        <v>2</v>
      </c>
      <c r="M258" s="1">
        <v>1.4</v>
      </c>
      <c r="N258" s="1">
        <v>0.42399999999999999</v>
      </c>
      <c r="O258" s="16">
        <f t="shared" si="37"/>
        <v>9.1182795698924721</v>
      </c>
      <c r="P258" s="51">
        <f t="shared" si="38"/>
        <v>4.6500000000000004</v>
      </c>
      <c r="Q258" s="28"/>
      <c r="R258" s="1" t="s">
        <v>13</v>
      </c>
      <c r="S258" s="1" t="s">
        <v>113</v>
      </c>
      <c r="T258" s="3" t="s">
        <v>112</v>
      </c>
      <c r="U258" s="1" t="s">
        <v>95</v>
      </c>
      <c r="V258" s="1">
        <v>20150330</v>
      </c>
      <c r="W258" s="1" t="s">
        <v>115</v>
      </c>
      <c r="X258" s="1">
        <v>20150521</v>
      </c>
    </row>
    <row r="259" spans="1:24" x14ac:dyDescent="0.2">
      <c r="B259" s="1" t="s">
        <v>33</v>
      </c>
      <c r="C259" s="3" t="s">
        <v>107</v>
      </c>
      <c r="D259" s="31" t="s">
        <v>14</v>
      </c>
      <c r="E259" s="26">
        <v>41908</v>
      </c>
      <c r="G259" s="1">
        <v>43.5</v>
      </c>
      <c r="H259" s="1">
        <v>0.7</v>
      </c>
      <c r="I259" s="1">
        <v>6</v>
      </c>
      <c r="J259" s="1">
        <v>47.8</v>
      </c>
      <c r="K259" s="28">
        <v>0.29499999999999998</v>
      </c>
      <c r="L259" s="29">
        <f t="shared" si="39"/>
        <v>2</v>
      </c>
      <c r="M259" s="1">
        <v>1.4</v>
      </c>
      <c r="N259" s="1">
        <v>0.41299999999999998</v>
      </c>
      <c r="O259" s="16">
        <f t="shared" si="37"/>
        <v>8.8817204301075261</v>
      </c>
      <c r="P259" s="51">
        <f t="shared" si="38"/>
        <v>4.6500000000000004</v>
      </c>
      <c r="Q259" s="28"/>
      <c r="R259" s="1" t="s">
        <v>13</v>
      </c>
      <c r="S259" s="1" t="s">
        <v>113</v>
      </c>
      <c r="T259" s="3" t="s">
        <v>112</v>
      </c>
      <c r="U259" s="1" t="s">
        <v>95</v>
      </c>
      <c r="V259" s="1">
        <v>20150330</v>
      </c>
      <c r="W259" s="1" t="s">
        <v>115</v>
      </c>
      <c r="X259" s="1">
        <v>20150521</v>
      </c>
    </row>
    <row r="260" spans="1:24" ht="25.5" x14ac:dyDescent="0.2">
      <c r="B260" s="1" t="s">
        <v>33</v>
      </c>
      <c r="C260" s="3" t="s">
        <v>107</v>
      </c>
      <c r="D260" s="31" t="s">
        <v>14</v>
      </c>
      <c r="E260" s="26">
        <v>41908</v>
      </c>
      <c r="G260" s="1">
        <v>45.5</v>
      </c>
      <c r="H260" s="1">
        <v>0.5</v>
      </c>
      <c r="I260" s="1">
        <v>5</v>
      </c>
      <c r="J260" s="1">
        <v>41.9</v>
      </c>
      <c r="K260" s="28">
        <v>0.28100000000000003</v>
      </c>
      <c r="L260" s="29">
        <f t="shared" si="39"/>
        <v>2</v>
      </c>
      <c r="M260" s="1">
        <v>1</v>
      </c>
      <c r="N260" s="1">
        <f>K260*M260</f>
        <v>0.28100000000000003</v>
      </c>
      <c r="O260" s="16">
        <f t="shared" si="37"/>
        <v>6.043010752688172</v>
      </c>
      <c r="P260" s="51">
        <f t="shared" si="38"/>
        <v>4.6500000000000004</v>
      </c>
      <c r="Q260" s="52" t="s">
        <v>114</v>
      </c>
      <c r="R260" s="1" t="s">
        <v>13</v>
      </c>
      <c r="S260" s="1" t="s">
        <v>113</v>
      </c>
      <c r="T260" s="3" t="s">
        <v>112</v>
      </c>
      <c r="U260" s="1" t="s">
        <v>95</v>
      </c>
      <c r="V260" s="1">
        <v>20150330</v>
      </c>
      <c r="W260" s="1" t="s">
        <v>115</v>
      </c>
      <c r="X260" s="1">
        <v>20150521</v>
      </c>
    </row>
    <row r="261" spans="1:24" x14ac:dyDescent="0.2">
      <c r="B261" s="1" t="s">
        <v>33</v>
      </c>
      <c r="C261" s="3" t="s">
        <v>107</v>
      </c>
      <c r="D261" s="31" t="s">
        <v>14</v>
      </c>
      <c r="E261" s="26">
        <v>41908</v>
      </c>
      <c r="G261" s="1">
        <v>47.5</v>
      </c>
      <c r="H261" s="1">
        <v>0.5</v>
      </c>
      <c r="I261" s="1">
        <v>4</v>
      </c>
      <c r="J261" s="1">
        <v>53</v>
      </c>
      <c r="K261" s="28">
        <v>0.184</v>
      </c>
      <c r="L261" s="29">
        <f t="shared" si="39"/>
        <v>2</v>
      </c>
      <c r="M261" s="1">
        <v>1</v>
      </c>
      <c r="N261" s="1">
        <v>0.184</v>
      </c>
      <c r="O261" s="16">
        <f t="shared" si="37"/>
        <v>3.9569892473118276</v>
      </c>
      <c r="P261" s="51">
        <f t="shared" si="38"/>
        <v>4.6500000000000004</v>
      </c>
      <c r="Q261" s="28"/>
      <c r="R261" s="1" t="s">
        <v>13</v>
      </c>
      <c r="S261" s="1" t="s">
        <v>113</v>
      </c>
      <c r="T261" s="3" t="s">
        <v>112</v>
      </c>
      <c r="U261" s="1" t="s">
        <v>95</v>
      </c>
      <c r="V261" s="1">
        <v>20150330</v>
      </c>
      <c r="W261" s="1" t="s">
        <v>115</v>
      </c>
      <c r="X261" s="1">
        <v>20150521</v>
      </c>
    </row>
    <row r="262" spans="1:24" x14ac:dyDescent="0.2">
      <c r="B262" s="1" t="s">
        <v>33</v>
      </c>
      <c r="C262" s="3" t="s">
        <v>107</v>
      </c>
      <c r="D262" s="31" t="s">
        <v>14</v>
      </c>
      <c r="E262" s="26">
        <v>41908</v>
      </c>
      <c r="G262" s="1">
        <v>49.5</v>
      </c>
      <c r="H262" s="1">
        <v>0.7</v>
      </c>
      <c r="I262" s="1">
        <v>4</v>
      </c>
      <c r="J262" s="1">
        <v>41.3</v>
      </c>
      <c r="K262" s="28">
        <v>0.23100000000000001</v>
      </c>
      <c r="L262" s="29">
        <f t="shared" si="39"/>
        <v>2</v>
      </c>
      <c r="M262" s="1">
        <v>1.4</v>
      </c>
      <c r="N262" s="1">
        <v>0.32300000000000001</v>
      </c>
      <c r="O262" s="16">
        <f t="shared" si="37"/>
        <v>6.9462365591397841</v>
      </c>
      <c r="P262" s="51">
        <f t="shared" si="38"/>
        <v>4.6500000000000004</v>
      </c>
      <c r="Q262" s="28"/>
      <c r="R262" s="1" t="s">
        <v>13</v>
      </c>
      <c r="S262" s="1" t="s">
        <v>113</v>
      </c>
      <c r="T262" s="3" t="s">
        <v>112</v>
      </c>
      <c r="U262" s="1" t="s">
        <v>95</v>
      </c>
      <c r="V262" s="1">
        <v>20150330</v>
      </c>
      <c r="W262" s="1" t="s">
        <v>115</v>
      </c>
      <c r="X262" s="1">
        <v>20150521</v>
      </c>
    </row>
    <row r="263" spans="1:24" x14ac:dyDescent="0.2">
      <c r="B263" s="1" t="s">
        <v>33</v>
      </c>
      <c r="C263" s="3" t="s">
        <v>107</v>
      </c>
      <c r="D263" s="31" t="s">
        <v>14</v>
      </c>
      <c r="E263" s="26">
        <v>41908</v>
      </c>
      <c r="G263" s="1">
        <v>51.5</v>
      </c>
      <c r="H263" s="1">
        <v>0.6</v>
      </c>
      <c r="I263" s="1">
        <v>3</v>
      </c>
      <c r="J263" s="1">
        <v>46.6</v>
      </c>
      <c r="K263" s="28">
        <v>0.16</v>
      </c>
      <c r="L263" s="29">
        <f t="shared" si="39"/>
        <v>2</v>
      </c>
      <c r="M263" s="1">
        <v>1.2</v>
      </c>
      <c r="N263" s="1">
        <v>0.192</v>
      </c>
      <c r="O263" s="16">
        <f t="shared" si="37"/>
        <v>4.129032258064516</v>
      </c>
      <c r="P263" s="51">
        <f t="shared" si="38"/>
        <v>4.6500000000000004</v>
      </c>
      <c r="Q263" s="28"/>
      <c r="R263" s="1" t="s">
        <v>13</v>
      </c>
      <c r="S263" s="1" t="s">
        <v>113</v>
      </c>
      <c r="T263" s="3" t="s">
        <v>112</v>
      </c>
      <c r="U263" s="1" t="s">
        <v>95</v>
      </c>
      <c r="V263" s="1">
        <v>20150330</v>
      </c>
      <c r="W263" s="1" t="s">
        <v>115</v>
      </c>
      <c r="X263" s="1">
        <v>20150521</v>
      </c>
    </row>
    <row r="264" spans="1:24" x14ac:dyDescent="0.2">
      <c r="B264" s="1" t="s">
        <v>33</v>
      </c>
      <c r="C264" s="3" t="s">
        <v>107</v>
      </c>
      <c r="D264" s="31" t="s">
        <v>14</v>
      </c>
      <c r="E264" s="26">
        <v>41908</v>
      </c>
      <c r="G264" s="1">
        <v>53.5</v>
      </c>
      <c r="H264" s="1">
        <v>0.5</v>
      </c>
      <c r="I264" s="1">
        <v>0</v>
      </c>
      <c r="J264" s="1">
        <v>0</v>
      </c>
      <c r="K264" s="28">
        <v>0</v>
      </c>
      <c r="L264" s="29">
        <f t="shared" si="39"/>
        <v>2</v>
      </c>
      <c r="M264" s="1">
        <v>1</v>
      </c>
      <c r="N264" s="1">
        <v>0</v>
      </c>
      <c r="O264" s="16">
        <f t="shared" si="37"/>
        <v>0</v>
      </c>
      <c r="P264" s="51">
        <f t="shared" si="38"/>
        <v>4.6500000000000004</v>
      </c>
      <c r="Q264" s="28"/>
      <c r="R264" s="1" t="s">
        <v>13</v>
      </c>
      <c r="S264" s="1" t="s">
        <v>113</v>
      </c>
      <c r="T264" s="3" t="s">
        <v>112</v>
      </c>
      <c r="U264" s="1" t="s">
        <v>95</v>
      </c>
      <c r="V264" s="1">
        <v>20150330</v>
      </c>
      <c r="W264" s="1" t="s">
        <v>115</v>
      </c>
      <c r="X264" s="1">
        <v>20150521</v>
      </c>
    </row>
    <row r="265" spans="1:24" x14ac:dyDescent="0.2">
      <c r="B265" s="1" t="s">
        <v>33</v>
      </c>
      <c r="C265" s="3" t="s">
        <v>107</v>
      </c>
      <c r="D265" s="31" t="s">
        <v>14</v>
      </c>
      <c r="E265" s="26">
        <v>41908</v>
      </c>
      <c r="G265" s="1">
        <v>55.5</v>
      </c>
      <c r="H265" s="1">
        <v>0.5</v>
      </c>
      <c r="I265" s="1">
        <v>2</v>
      </c>
      <c r="J265" s="1">
        <v>42.6</v>
      </c>
      <c r="K265" s="28">
        <v>0.121</v>
      </c>
      <c r="L265" s="29">
        <f t="shared" si="39"/>
        <v>2.25</v>
      </c>
      <c r="M265" s="1">
        <v>1.1299999999999999</v>
      </c>
      <c r="N265" s="1">
        <v>0.13700000000000001</v>
      </c>
      <c r="O265" s="16">
        <f t="shared" si="37"/>
        <v>2.946236559139785</v>
      </c>
      <c r="P265" s="51">
        <f t="shared" si="38"/>
        <v>4.6500000000000004</v>
      </c>
      <c r="Q265" s="28"/>
      <c r="R265" s="1" t="s">
        <v>13</v>
      </c>
      <c r="S265" s="1" t="s">
        <v>113</v>
      </c>
      <c r="T265" s="3" t="s">
        <v>112</v>
      </c>
      <c r="U265" s="1" t="s">
        <v>95</v>
      </c>
      <c r="V265" s="1">
        <v>20150330</v>
      </c>
      <c r="W265" s="1" t="s">
        <v>115</v>
      </c>
      <c r="X265" s="1">
        <v>20150521</v>
      </c>
    </row>
    <row r="266" spans="1:24" x14ac:dyDescent="0.2">
      <c r="B266" s="1" t="s">
        <v>33</v>
      </c>
      <c r="C266" s="3" t="s">
        <v>107</v>
      </c>
      <c r="D266" s="31" t="s">
        <v>14</v>
      </c>
      <c r="E266" s="26">
        <v>41908</v>
      </c>
      <c r="G266" s="1">
        <v>58</v>
      </c>
      <c r="H266" s="1">
        <v>0</v>
      </c>
      <c r="I266" s="1">
        <v>0</v>
      </c>
      <c r="J266" s="1">
        <v>40</v>
      </c>
      <c r="K266" s="28">
        <v>0</v>
      </c>
      <c r="L266" s="29">
        <f t="shared" si="39"/>
        <v>1.25</v>
      </c>
      <c r="M266" s="1">
        <v>0</v>
      </c>
      <c r="N266" s="1">
        <v>0</v>
      </c>
      <c r="O266" s="16">
        <f t="shared" si="37"/>
        <v>0</v>
      </c>
      <c r="P266" s="51">
        <f t="shared" si="38"/>
        <v>4.6500000000000004</v>
      </c>
      <c r="Q266" s="28"/>
      <c r="R266" s="1" t="s">
        <v>13</v>
      </c>
      <c r="S266" s="1" t="s">
        <v>113</v>
      </c>
      <c r="T266" s="3" t="s">
        <v>112</v>
      </c>
      <c r="U266" s="1" t="s">
        <v>95</v>
      </c>
      <c r="V266" s="1">
        <v>20150330</v>
      </c>
      <c r="W266" s="1" t="s">
        <v>115</v>
      </c>
      <c r="X266" s="1">
        <v>20150521</v>
      </c>
    </row>
    <row r="267" spans="1:24" x14ac:dyDescent="0.2">
      <c r="A267" s="15"/>
      <c r="B267" s="15"/>
      <c r="C267" s="39"/>
      <c r="D267" s="39"/>
      <c r="E267" s="27"/>
      <c r="F267" s="23"/>
      <c r="G267" s="15"/>
      <c r="H267" s="15"/>
      <c r="I267" s="15"/>
      <c r="J267" s="15"/>
      <c r="K267" s="15"/>
      <c r="L267" s="15"/>
      <c r="M267" s="15"/>
      <c r="N267" s="15"/>
      <c r="O267" s="15"/>
      <c r="P267" s="15"/>
      <c r="Q267" s="15"/>
      <c r="R267" s="15"/>
      <c r="S267" s="15"/>
      <c r="T267" s="19"/>
      <c r="U267" s="15"/>
      <c r="V267" s="15"/>
      <c r="W267" s="15"/>
      <c r="X267" s="15"/>
    </row>
    <row r="268" spans="1:24" x14ac:dyDescent="0.2">
      <c r="K268" s="34"/>
      <c r="Q268" s="34"/>
      <c r="R268" s="34"/>
    </row>
    <row r="269" spans="1:24" x14ac:dyDescent="0.2">
      <c r="K269" s="34"/>
    </row>
    <row r="270" spans="1:24" x14ac:dyDescent="0.2">
      <c r="K270" s="34"/>
    </row>
    <row r="271" spans="1:24" x14ac:dyDescent="0.2">
      <c r="K271" s="34"/>
    </row>
    <row r="272" spans="1:24" x14ac:dyDescent="0.2">
      <c r="K272" s="34"/>
    </row>
    <row r="273" spans="11:11" x14ac:dyDescent="0.2">
      <c r="K273" s="34"/>
    </row>
    <row r="274" spans="11:11" x14ac:dyDescent="0.2">
      <c r="K274" s="34"/>
    </row>
    <row r="275" spans="11:11" x14ac:dyDescent="0.2">
      <c r="K275" s="34"/>
    </row>
    <row r="276" spans="11:11" x14ac:dyDescent="0.2">
      <c r="K276" s="34"/>
    </row>
    <row r="277" spans="11:11" x14ac:dyDescent="0.2">
      <c r="K277" s="34"/>
    </row>
    <row r="278" spans="11:11" x14ac:dyDescent="0.2">
      <c r="K278" s="34"/>
    </row>
    <row r="279" spans="11:11" x14ac:dyDescent="0.2">
      <c r="K279" s="34"/>
    </row>
    <row r="280" spans="11:11" x14ac:dyDescent="0.2">
      <c r="K280" s="34"/>
    </row>
    <row r="281" spans="11:11" x14ac:dyDescent="0.2">
      <c r="K281" s="34"/>
    </row>
    <row r="282" spans="11:11" x14ac:dyDescent="0.2">
      <c r="K282" s="34"/>
    </row>
    <row r="283" spans="11:11" x14ac:dyDescent="0.2">
      <c r="K283" s="34"/>
    </row>
    <row r="284" spans="11:11" x14ac:dyDescent="0.2">
      <c r="K284" s="34"/>
    </row>
    <row r="285" spans="11:11" x14ac:dyDescent="0.2">
      <c r="K285" s="34"/>
    </row>
    <row r="286" spans="11:11" x14ac:dyDescent="0.2">
      <c r="K286" s="34"/>
    </row>
    <row r="287" spans="11:11" x14ac:dyDescent="0.2">
      <c r="K287" s="34"/>
    </row>
    <row r="288" spans="11:11" x14ac:dyDescent="0.2">
      <c r="K288" s="34"/>
    </row>
    <row r="289" spans="11:11" x14ac:dyDescent="0.2">
      <c r="K289" s="34"/>
    </row>
    <row r="290" spans="11:11" x14ac:dyDescent="0.2">
      <c r="K290" s="34"/>
    </row>
    <row r="291" spans="11:11" x14ac:dyDescent="0.2">
      <c r="K291" s="34"/>
    </row>
    <row r="292" spans="11:11" x14ac:dyDescent="0.2">
      <c r="K292" s="34"/>
    </row>
    <row r="293" spans="11:11" x14ac:dyDescent="0.2">
      <c r="K293" s="34"/>
    </row>
    <row r="294" spans="11:11" x14ac:dyDescent="0.2">
      <c r="K294" s="34"/>
    </row>
    <row r="295" spans="11:11" x14ac:dyDescent="0.2">
      <c r="K295" s="34"/>
    </row>
    <row r="296" spans="11:11" x14ac:dyDescent="0.2">
      <c r="K296" s="34"/>
    </row>
    <row r="297" spans="11:11" x14ac:dyDescent="0.2">
      <c r="K297" s="34"/>
    </row>
    <row r="298" spans="11:11" x14ac:dyDescent="0.2">
      <c r="K298" s="34"/>
    </row>
    <row r="299" spans="11:11" x14ac:dyDescent="0.2">
      <c r="K299" s="34"/>
    </row>
    <row r="300" spans="11:11" x14ac:dyDescent="0.2">
      <c r="K300" s="34"/>
    </row>
    <row r="301" spans="11:11" x14ac:dyDescent="0.2">
      <c r="K301" s="34"/>
    </row>
    <row r="302" spans="11:11" x14ac:dyDescent="0.2">
      <c r="K302" s="34"/>
    </row>
    <row r="303" spans="11:11" x14ac:dyDescent="0.2">
      <c r="K303" s="34"/>
    </row>
    <row r="304" spans="11:11" x14ac:dyDescent="0.2">
      <c r="K304" s="34"/>
    </row>
    <row r="305" spans="11:11" x14ac:dyDescent="0.2">
      <c r="K305" s="34"/>
    </row>
    <row r="306" spans="11:11" x14ac:dyDescent="0.2">
      <c r="K306" s="34"/>
    </row>
    <row r="307" spans="11:11" x14ac:dyDescent="0.2">
      <c r="K307" s="34"/>
    </row>
    <row r="308" spans="11:11" x14ac:dyDescent="0.2">
      <c r="K308" s="34"/>
    </row>
    <row r="309" spans="11:11" x14ac:dyDescent="0.2">
      <c r="K309" s="34"/>
    </row>
    <row r="310" spans="11:11" x14ac:dyDescent="0.2">
      <c r="K310" s="34"/>
    </row>
    <row r="311" spans="11:11" x14ac:dyDescent="0.2">
      <c r="K311" s="34"/>
    </row>
    <row r="312" spans="11:11" x14ac:dyDescent="0.2">
      <c r="K312" s="34"/>
    </row>
    <row r="313" spans="11:11" x14ac:dyDescent="0.2">
      <c r="K313" s="34"/>
    </row>
    <row r="314" spans="11:11" x14ac:dyDescent="0.2">
      <c r="K314" s="34"/>
    </row>
    <row r="315" spans="11:11" x14ac:dyDescent="0.2">
      <c r="K315" s="34"/>
    </row>
    <row r="316" spans="11:11" x14ac:dyDescent="0.2">
      <c r="K316" s="34"/>
    </row>
    <row r="317" spans="11:11" x14ac:dyDescent="0.2">
      <c r="K317" s="34"/>
    </row>
    <row r="318" spans="11:11" x14ac:dyDescent="0.2">
      <c r="K318" s="34"/>
    </row>
    <row r="319" spans="11:11" x14ac:dyDescent="0.2">
      <c r="K319" s="34"/>
    </row>
    <row r="320" spans="11:11" x14ac:dyDescent="0.2">
      <c r="K320" s="34"/>
    </row>
    <row r="321" spans="11:11" x14ac:dyDescent="0.2">
      <c r="K321" s="34"/>
    </row>
    <row r="322" spans="11:11" x14ac:dyDescent="0.2">
      <c r="K322" s="34"/>
    </row>
    <row r="323" spans="11:11" x14ac:dyDescent="0.2">
      <c r="K323" s="34"/>
    </row>
    <row r="324" spans="11:11" x14ac:dyDescent="0.2">
      <c r="K324" s="34"/>
    </row>
    <row r="325" spans="11:11" x14ac:dyDescent="0.2">
      <c r="K325" s="34"/>
    </row>
    <row r="326" spans="11:11" x14ac:dyDescent="0.2">
      <c r="K326" s="34"/>
    </row>
    <row r="327" spans="11:11" x14ac:dyDescent="0.2">
      <c r="K327" s="34"/>
    </row>
    <row r="328" spans="11:11" x14ac:dyDescent="0.2">
      <c r="K328" s="34"/>
    </row>
    <row r="329" spans="11:11" x14ac:dyDescent="0.2">
      <c r="K329" s="34"/>
    </row>
    <row r="330" spans="11:11" x14ac:dyDescent="0.2">
      <c r="K330" s="34"/>
    </row>
    <row r="331" spans="11:11" x14ac:dyDescent="0.2">
      <c r="K331" s="34"/>
    </row>
    <row r="332" spans="11:11" x14ac:dyDescent="0.2">
      <c r="K332" s="34"/>
    </row>
    <row r="333" spans="11:11" x14ac:dyDescent="0.2">
      <c r="K333" s="34"/>
    </row>
    <row r="334" spans="11:11" x14ac:dyDescent="0.2">
      <c r="K334" s="34"/>
    </row>
    <row r="335" spans="11:11" x14ac:dyDescent="0.2">
      <c r="K335" s="34"/>
    </row>
    <row r="336" spans="11:11" x14ac:dyDescent="0.2">
      <c r="K336" s="34"/>
    </row>
    <row r="337" spans="11:11" x14ac:dyDescent="0.2">
      <c r="K337" s="34"/>
    </row>
    <row r="338" spans="11:11" x14ac:dyDescent="0.2">
      <c r="K338" s="34"/>
    </row>
    <row r="339" spans="11:11" x14ac:dyDescent="0.2">
      <c r="K339" s="34"/>
    </row>
    <row r="340" spans="11:11" x14ac:dyDescent="0.2">
      <c r="K340" s="34"/>
    </row>
    <row r="341" spans="11:11" x14ac:dyDescent="0.2">
      <c r="K341" s="34"/>
    </row>
    <row r="342" spans="11:11" x14ac:dyDescent="0.2">
      <c r="K342" s="34"/>
    </row>
    <row r="343" spans="11:11" x14ac:dyDescent="0.2">
      <c r="K343" s="34"/>
    </row>
    <row r="344" spans="11:11" x14ac:dyDescent="0.2">
      <c r="K344" s="34"/>
    </row>
    <row r="345" spans="11:11" x14ac:dyDescent="0.2">
      <c r="K345" s="34"/>
    </row>
    <row r="346" spans="11:11" x14ac:dyDescent="0.2">
      <c r="K346" s="34"/>
    </row>
    <row r="347" spans="11:11" x14ac:dyDescent="0.2">
      <c r="K347" s="34"/>
    </row>
    <row r="348" spans="11:11" x14ac:dyDescent="0.2">
      <c r="K348" s="34"/>
    </row>
    <row r="349" spans="11:11" x14ac:dyDescent="0.2">
      <c r="K349" s="34"/>
    </row>
    <row r="350" spans="11:11" x14ac:dyDescent="0.2">
      <c r="K350" s="34"/>
    </row>
    <row r="351" spans="11:11" x14ac:dyDescent="0.2">
      <c r="K351" s="34"/>
    </row>
    <row r="352" spans="11:11" x14ac:dyDescent="0.2">
      <c r="K352" s="34"/>
    </row>
    <row r="353" spans="11:11" x14ac:dyDescent="0.2">
      <c r="K353" s="34"/>
    </row>
    <row r="354" spans="11:11" x14ac:dyDescent="0.2">
      <c r="K354" s="34"/>
    </row>
    <row r="355" spans="11:11" x14ac:dyDescent="0.2">
      <c r="K355" s="34"/>
    </row>
    <row r="356" spans="11:11" x14ac:dyDescent="0.2">
      <c r="K356" s="34"/>
    </row>
    <row r="357" spans="11:11" x14ac:dyDescent="0.2">
      <c r="K357" s="34"/>
    </row>
    <row r="358" spans="11:11" x14ac:dyDescent="0.2">
      <c r="K358" s="34"/>
    </row>
    <row r="359" spans="11:11" x14ac:dyDescent="0.2">
      <c r="K359" s="34"/>
    </row>
    <row r="360" spans="11:11" x14ac:dyDescent="0.2">
      <c r="K360" s="34"/>
    </row>
    <row r="361" spans="11:11" x14ac:dyDescent="0.2">
      <c r="K361" s="34"/>
    </row>
    <row r="362" spans="11:11" x14ac:dyDescent="0.2">
      <c r="K362" s="34"/>
    </row>
    <row r="363" spans="11:11" x14ac:dyDescent="0.2">
      <c r="K363" s="34"/>
    </row>
    <row r="364" spans="11:11" x14ac:dyDescent="0.2">
      <c r="K364" s="34"/>
    </row>
    <row r="365" spans="11:11" x14ac:dyDescent="0.2">
      <c r="K365" s="34"/>
    </row>
    <row r="366" spans="11:11" x14ac:dyDescent="0.2">
      <c r="K366" s="34"/>
    </row>
    <row r="367" spans="11:11" x14ac:dyDescent="0.2">
      <c r="K367" s="34"/>
    </row>
    <row r="368" spans="11:11" x14ac:dyDescent="0.2">
      <c r="K368" s="34"/>
    </row>
    <row r="369" spans="11:11" x14ac:dyDescent="0.2">
      <c r="K369" s="34"/>
    </row>
    <row r="370" spans="11:11" x14ac:dyDescent="0.2">
      <c r="K370" s="34"/>
    </row>
    <row r="371" spans="11:11" x14ac:dyDescent="0.2">
      <c r="K371" s="34"/>
    </row>
    <row r="372" spans="11:11" x14ac:dyDescent="0.2">
      <c r="K372" s="34"/>
    </row>
    <row r="373" spans="11:11" x14ac:dyDescent="0.2">
      <c r="K373" s="34"/>
    </row>
    <row r="374" spans="11:11" x14ac:dyDescent="0.2">
      <c r="K374" s="34"/>
    </row>
    <row r="375" spans="11:11" x14ac:dyDescent="0.2">
      <c r="K375" s="34"/>
    </row>
    <row r="376" spans="11:11" x14ac:dyDescent="0.2">
      <c r="K376" s="34"/>
    </row>
    <row r="377" spans="11:11" x14ac:dyDescent="0.2">
      <c r="K377" s="34"/>
    </row>
    <row r="378" spans="11:11" x14ac:dyDescent="0.2">
      <c r="K378" s="34"/>
    </row>
    <row r="379" spans="11:11" x14ac:dyDescent="0.2">
      <c r="K379" s="34"/>
    </row>
    <row r="380" spans="11:11" x14ac:dyDescent="0.2">
      <c r="K380" s="34"/>
    </row>
    <row r="381" spans="11:11" x14ac:dyDescent="0.2">
      <c r="K381" s="34"/>
    </row>
    <row r="382" spans="11:11" x14ac:dyDescent="0.2">
      <c r="K382" s="34"/>
    </row>
    <row r="383" spans="11:11" x14ac:dyDescent="0.2">
      <c r="K383" s="34"/>
    </row>
    <row r="384" spans="11:11" x14ac:dyDescent="0.2">
      <c r="K384" s="34"/>
    </row>
    <row r="385" spans="11:11" x14ac:dyDescent="0.2">
      <c r="K385" s="34"/>
    </row>
    <row r="386" spans="11:11" x14ac:dyDescent="0.2">
      <c r="K386" s="34"/>
    </row>
    <row r="387" spans="11:11" x14ac:dyDescent="0.2">
      <c r="K387" s="34"/>
    </row>
    <row r="388" spans="11:11" x14ac:dyDescent="0.2">
      <c r="K388" s="34"/>
    </row>
    <row r="389" spans="11:11" x14ac:dyDescent="0.2">
      <c r="K389" s="34"/>
    </row>
    <row r="390" spans="11:11" x14ac:dyDescent="0.2">
      <c r="K390" s="34"/>
    </row>
    <row r="391" spans="11:11" x14ac:dyDescent="0.2">
      <c r="K391" s="34"/>
    </row>
    <row r="392" spans="11:11" x14ac:dyDescent="0.2">
      <c r="K392" s="34"/>
    </row>
    <row r="393" spans="11:11" x14ac:dyDescent="0.2">
      <c r="K393" s="34"/>
    </row>
    <row r="394" spans="11:11" x14ac:dyDescent="0.2">
      <c r="K394" s="34"/>
    </row>
    <row r="395" spans="11:11" x14ac:dyDescent="0.2">
      <c r="K395" s="34"/>
    </row>
    <row r="396" spans="11:11" x14ac:dyDescent="0.2">
      <c r="K396" s="34"/>
    </row>
    <row r="397" spans="11:11" x14ac:dyDescent="0.2">
      <c r="K397" s="34"/>
    </row>
    <row r="398" spans="11:11" x14ac:dyDescent="0.2">
      <c r="K398" s="34"/>
    </row>
    <row r="399" spans="11:11" x14ac:dyDescent="0.2">
      <c r="K399" s="34"/>
    </row>
    <row r="400" spans="11:11" x14ac:dyDescent="0.2">
      <c r="K400" s="34"/>
    </row>
    <row r="401" spans="11:11" x14ac:dyDescent="0.2">
      <c r="K401" s="34"/>
    </row>
    <row r="402" spans="11:11" x14ac:dyDescent="0.2">
      <c r="K402" s="34"/>
    </row>
    <row r="403" spans="11:11" x14ac:dyDescent="0.2">
      <c r="K403" s="34"/>
    </row>
    <row r="404" spans="11:11" x14ac:dyDescent="0.2">
      <c r="K404" s="34"/>
    </row>
    <row r="405" spans="11:11" x14ac:dyDescent="0.2">
      <c r="K405" s="34"/>
    </row>
    <row r="406" spans="11:11" x14ac:dyDescent="0.2">
      <c r="K406" s="34"/>
    </row>
    <row r="407" spans="11:11" x14ac:dyDescent="0.2">
      <c r="K407" s="34"/>
    </row>
    <row r="408" spans="11:11" x14ac:dyDescent="0.2">
      <c r="K408" s="34"/>
    </row>
    <row r="409" spans="11:11" x14ac:dyDescent="0.2">
      <c r="K409" s="34"/>
    </row>
    <row r="410" spans="11:11" x14ac:dyDescent="0.2">
      <c r="K410" s="34"/>
    </row>
    <row r="411" spans="11:11" x14ac:dyDescent="0.2">
      <c r="K411" s="34"/>
    </row>
    <row r="412" spans="11:11" x14ac:dyDescent="0.2">
      <c r="K412" s="34"/>
    </row>
    <row r="413" spans="11:11" x14ac:dyDescent="0.2">
      <c r="K413" s="34"/>
    </row>
    <row r="414" spans="11:11" x14ac:dyDescent="0.2">
      <c r="K414" s="34"/>
    </row>
    <row r="415" spans="11:11" x14ac:dyDescent="0.2">
      <c r="K415" s="34"/>
    </row>
    <row r="416" spans="11:11" x14ac:dyDescent="0.2">
      <c r="K416" s="34"/>
    </row>
    <row r="417" spans="11:11" x14ac:dyDescent="0.2">
      <c r="K417" s="34"/>
    </row>
    <row r="418" spans="11:11" x14ac:dyDescent="0.2">
      <c r="K418" s="34"/>
    </row>
    <row r="419" spans="11:11" x14ac:dyDescent="0.2">
      <c r="K419" s="34"/>
    </row>
    <row r="420" spans="11:11" x14ac:dyDescent="0.2">
      <c r="K420" s="34"/>
    </row>
    <row r="421" spans="11:11" x14ac:dyDescent="0.2">
      <c r="K421" s="34"/>
    </row>
    <row r="422" spans="11:11" x14ac:dyDescent="0.2">
      <c r="K422" s="34"/>
    </row>
    <row r="423" spans="11:11" x14ac:dyDescent="0.2">
      <c r="K423" s="34"/>
    </row>
    <row r="424" spans="11:11" x14ac:dyDescent="0.2">
      <c r="K424" s="34"/>
    </row>
    <row r="425" spans="11:11" x14ac:dyDescent="0.2">
      <c r="K425" s="34"/>
    </row>
    <row r="426" spans="11:11" x14ac:dyDescent="0.2">
      <c r="K426" s="34"/>
    </row>
    <row r="427" spans="11:11" x14ac:dyDescent="0.2">
      <c r="K427" s="34"/>
    </row>
    <row r="428" spans="11:11" x14ac:dyDescent="0.2">
      <c r="K428" s="34"/>
    </row>
    <row r="429" spans="11:11" x14ac:dyDescent="0.2">
      <c r="K429" s="34"/>
    </row>
    <row r="430" spans="11:11" x14ac:dyDescent="0.2">
      <c r="K430" s="34"/>
    </row>
    <row r="431" spans="11:11" x14ac:dyDescent="0.2">
      <c r="K431" s="34"/>
    </row>
    <row r="432" spans="11:11" x14ac:dyDescent="0.2">
      <c r="K432" s="34"/>
    </row>
    <row r="433" spans="11:11" x14ac:dyDescent="0.2">
      <c r="K433" s="34"/>
    </row>
    <row r="434" spans="11:11" x14ac:dyDescent="0.2">
      <c r="K434" s="34"/>
    </row>
    <row r="435" spans="11:11" x14ac:dyDescent="0.2">
      <c r="K435" s="34"/>
    </row>
    <row r="436" spans="11:11" x14ac:dyDescent="0.2">
      <c r="K436" s="34"/>
    </row>
    <row r="437" spans="11:11" x14ac:dyDescent="0.2">
      <c r="K437" s="34"/>
    </row>
    <row r="438" spans="11:11" x14ac:dyDescent="0.2">
      <c r="K438" s="34"/>
    </row>
    <row r="439" spans="11:11" x14ac:dyDescent="0.2">
      <c r="K439" s="34"/>
    </row>
    <row r="440" spans="11:11" x14ac:dyDescent="0.2">
      <c r="K440" s="34"/>
    </row>
    <row r="441" spans="11:11" x14ac:dyDescent="0.2">
      <c r="K441" s="34"/>
    </row>
    <row r="442" spans="11:11" x14ac:dyDescent="0.2">
      <c r="K442" s="34"/>
    </row>
    <row r="443" spans="11:11" x14ac:dyDescent="0.2">
      <c r="K443" s="34"/>
    </row>
    <row r="444" spans="11:11" x14ac:dyDescent="0.2">
      <c r="K444" s="34"/>
    </row>
    <row r="445" spans="11:11" x14ac:dyDescent="0.2">
      <c r="K445" s="34"/>
    </row>
    <row r="446" spans="11:11" x14ac:dyDescent="0.2">
      <c r="K446" s="34"/>
    </row>
    <row r="447" spans="11:11" x14ac:dyDescent="0.2">
      <c r="K447" s="34"/>
    </row>
    <row r="448" spans="11:11" x14ac:dyDescent="0.2">
      <c r="K448" s="34"/>
    </row>
    <row r="449" spans="11:11" x14ac:dyDescent="0.2">
      <c r="K449" s="34"/>
    </row>
    <row r="450" spans="11:11" x14ac:dyDescent="0.2">
      <c r="K450" s="34"/>
    </row>
    <row r="451" spans="11:11" x14ac:dyDescent="0.2">
      <c r="K451" s="34"/>
    </row>
    <row r="452" spans="11:11" x14ac:dyDescent="0.2">
      <c r="K452" s="34"/>
    </row>
    <row r="453" spans="11:11" x14ac:dyDescent="0.2">
      <c r="K453" s="34"/>
    </row>
    <row r="454" spans="11:11" x14ac:dyDescent="0.2">
      <c r="K454" s="34"/>
    </row>
    <row r="455" spans="11:11" x14ac:dyDescent="0.2">
      <c r="K455" s="34"/>
    </row>
    <row r="456" spans="11:11" x14ac:dyDescent="0.2">
      <c r="K456" s="34"/>
    </row>
    <row r="457" spans="11:11" x14ac:dyDescent="0.2">
      <c r="K457" s="34"/>
    </row>
    <row r="458" spans="11:11" x14ac:dyDescent="0.2">
      <c r="K458" s="34"/>
    </row>
    <row r="459" spans="11:11" x14ac:dyDescent="0.2">
      <c r="K459" s="34"/>
    </row>
    <row r="460" spans="11:11" x14ac:dyDescent="0.2">
      <c r="K460" s="34"/>
    </row>
    <row r="461" spans="11:11" x14ac:dyDescent="0.2">
      <c r="K461" s="34"/>
    </row>
    <row r="462" spans="11:11" x14ac:dyDescent="0.2">
      <c r="K462" s="34"/>
    </row>
    <row r="463" spans="11:11" x14ac:dyDescent="0.2">
      <c r="K463" s="34"/>
    </row>
    <row r="464" spans="11:11" x14ac:dyDescent="0.2">
      <c r="K464" s="34"/>
    </row>
    <row r="465" spans="11:11" x14ac:dyDescent="0.2">
      <c r="K465" s="34"/>
    </row>
    <row r="466" spans="11:11" x14ac:dyDescent="0.2">
      <c r="K466" s="34"/>
    </row>
    <row r="467" spans="11:11" x14ac:dyDescent="0.2">
      <c r="K467" s="34"/>
    </row>
    <row r="468" spans="11:11" x14ac:dyDescent="0.2">
      <c r="K468" s="34"/>
    </row>
    <row r="469" spans="11:11" x14ac:dyDescent="0.2">
      <c r="K469" s="34"/>
    </row>
    <row r="470" spans="11:11" x14ac:dyDescent="0.2">
      <c r="K470" s="34"/>
    </row>
    <row r="471" spans="11:11" x14ac:dyDescent="0.2">
      <c r="K471" s="34"/>
    </row>
    <row r="472" spans="11:11" x14ac:dyDescent="0.2">
      <c r="K472" s="34"/>
    </row>
    <row r="473" spans="11:11" x14ac:dyDescent="0.2">
      <c r="K473" s="34"/>
    </row>
    <row r="474" spans="11:11" x14ac:dyDescent="0.2">
      <c r="K474" s="34"/>
    </row>
    <row r="475" spans="11:11" x14ac:dyDescent="0.2">
      <c r="K475" s="34"/>
    </row>
    <row r="476" spans="11:11" x14ac:dyDescent="0.2">
      <c r="K476" s="34"/>
    </row>
    <row r="477" spans="11:11" x14ac:dyDescent="0.2">
      <c r="K477" s="34"/>
    </row>
    <row r="478" spans="11:11" x14ac:dyDescent="0.2">
      <c r="K478" s="34"/>
    </row>
    <row r="479" spans="11:11" x14ac:dyDescent="0.2">
      <c r="K479" s="34"/>
    </row>
    <row r="480" spans="11:11" x14ac:dyDescent="0.2">
      <c r="K480" s="34"/>
    </row>
    <row r="481" spans="11:11" x14ac:dyDescent="0.2">
      <c r="K481" s="34"/>
    </row>
    <row r="482" spans="11:11" x14ac:dyDescent="0.2">
      <c r="K482" s="34"/>
    </row>
    <row r="483" spans="11:11" x14ac:dyDescent="0.2">
      <c r="K483" s="3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DataSummary</vt:lpstr>
      <vt:lpstr>DischargeData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Hilgert</dc:creator>
  <cp:lastModifiedBy>Zevenbergen, Lyle</cp:lastModifiedBy>
  <dcterms:created xsi:type="dcterms:W3CDTF">2014-10-27T16:24:43Z</dcterms:created>
  <dcterms:modified xsi:type="dcterms:W3CDTF">2015-05-21T16:44:40Z</dcterms:modified>
</cp:coreProperties>
</file>