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ts007fs1.tt.local\Projects\T32765 Susitna April - June 2014\5. Field Work\Field Data Non GIS Processed\TRIBUTARIES - QC3\Chinook Creek\"/>
    </mc:Choice>
  </mc:AlternateContent>
  <bookViews>
    <workbookView xWindow="3420" yWindow="135" windowWidth="19410" windowHeight="9360" tabRatio="848" activeTab="4"/>
  </bookViews>
  <sheets>
    <sheet name="xs-1" sheetId="5" r:id="rId1"/>
    <sheet name="XS 2" sheetId="4" r:id="rId2"/>
    <sheet name="XS 3" sheetId="9" r:id="rId3"/>
    <sheet name="XS 4" sheetId="2" r:id="rId4"/>
    <sheet name="XS 5" sheetId="3" r:id="rId5"/>
    <sheet name="readme" sheetId="10" r:id="rId6"/>
  </sheets>
  <calcPr calcId="152511"/>
</workbook>
</file>

<file path=xl/calcChain.xml><?xml version="1.0" encoding="utf-8"?>
<calcChain xmlns="http://schemas.openxmlformats.org/spreadsheetml/2006/main">
  <c r="D15" i="2" l="1"/>
  <c r="D9" i="2" l="1"/>
  <c r="F10" i="2" s="1"/>
  <c r="D10" i="2" s="1"/>
  <c r="F32" i="3"/>
  <c r="F30" i="3"/>
  <c r="D9" i="9"/>
  <c r="F35" i="9" s="1"/>
  <c r="D9" i="4"/>
  <c r="F36" i="4" s="1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21" i="4" l="1"/>
  <c r="F29" i="4"/>
  <c r="F22" i="4"/>
  <c r="F30" i="4"/>
  <c r="F17" i="4"/>
  <c r="F25" i="4"/>
  <c r="F33" i="4"/>
  <c r="F18" i="4"/>
  <c r="F26" i="4"/>
  <c r="F34" i="4"/>
  <c r="F18" i="2"/>
  <c r="F17" i="2"/>
  <c r="F24" i="9"/>
  <c r="F32" i="9"/>
  <c r="F17" i="9"/>
  <c r="F21" i="9"/>
  <c r="F25" i="9"/>
  <c r="F29" i="9"/>
  <c r="F33" i="9"/>
  <c r="F19" i="4"/>
  <c r="F23" i="4"/>
  <c r="F27" i="4"/>
  <c r="F31" i="4"/>
  <c r="F35" i="4"/>
  <c r="F18" i="9"/>
  <c r="F22" i="9"/>
  <c r="F26" i="9"/>
  <c r="F30" i="9"/>
  <c r="F34" i="9"/>
  <c r="F20" i="9"/>
  <c r="F28" i="9"/>
  <c r="F20" i="4"/>
  <c r="F24" i="4"/>
  <c r="F28" i="4"/>
  <c r="F32" i="4"/>
  <c r="F19" i="9"/>
  <c r="F23" i="9"/>
  <c r="F27" i="9"/>
  <c r="F31" i="9"/>
  <c r="F33" i="2"/>
  <c r="F23" i="2"/>
  <c r="F31" i="2"/>
  <c r="F26" i="2"/>
  <c r="F34" i="2"/>
  <c r="F27" i="2"/>
  <c r="F35" i="2"/>
  <c r="F22" i="2"/>
  <c r="F30" i="2"/>
  <c r="F20" i="2"/>
  <c r="F24" i="2"/>
  <c r="F28" i="2"/>
  <c r="F32" i="2"/>
  <c r="F21" i="2"/>
  <c r="F25" i="2"/>
  <c r="F29" i="2"/>
  <c r="F16" i="4"/>
  <c r="F34" i="3"/>
  <c r="F33" i="3"/>
  <c r="F31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9" i="2"/>
  <c r="F16" i="9"/>
  <c r="D14" i="3" l="1"/>
  <c r="D14" i="4" l="1"/>
  <c r="D14" i="9"/>
  <c r="D15" i="5" l="1"/>
</calcChain>
</file>

<file path=xl/sharedStrings.xml><?xml version="1.0" encoding="utf-8"?>
<sst xmlns="http://schemas.openxmlformats.org/spreadsheetml/2006/main" count="168" uniqueCount="68">
  <si>
    <t>HI</t>
  </si>
  <si>
    <t>BS (+)</t>
  </si>
  <si>
    <t>FS (-)</t>
  </si>
  <si>
    <t>REW</t>
  </si>
  <si>
    <t>LEW</t>
  </si>
  <si>
    <t>TOB</t>
  </si>
  <si>
    <t>Elevation</t>
  </si>
  <si>
    <t>Station</t>
  </si>
  <si>
    <t>Rod</t>
  </si>
  <si>
    <t xml:space="preserve">Elev </t>
  </si>
  <si>
    <t>Point</t>
  </si>
  <si>
    <t>River / Tributary</t>
  </si>
  <si>
    <t>Cross Section</t>
  </si>
  <si>
    <t>Date / Time</t>
  </si>
  <si>
    <t>Field Book #</t>
  </si>
  <si>
    <t>NA</t>
  </si>
  <si>
    <t>Waypoints</t>
  </si>
  <si>
    <t>Crew</t>
  </si>
  <si>
    <t>Est Q (cfs)</t>
  </si>
  <si>
    <t>Length</t>
  </si>
  <si>
    <t>Depth</t>
  </si>
  <si>
    <t>WSEL</t>
  </si>
  <si>
    <t xml:space="preserve"> </t>
  </si>
  <si>
    <t>POB</t>
  </si>
  <si>
    <t>Grnd @ B&amp;C</t>
  </si>
  <si>
    <t>Chinook Ck</t>
  </si>
  <si>
    <t xml:space="preserve"> x-sec 1</t>
  </si>
  <si>
    <t>75-100 cfs</t>
  </si>
  <si>
    <t>x-sec 1-L</t>
  </si>
  <si>
    <t>inst 1</t>
  </si>
  <si>
    <t>xs-1L from TOP to TOB =6.4'</t>
  </si>
  <si>
    <t>Top of Pin xs 1-R</t>
  </si>
  <si>
    <t>Top of pin to base of pin =0.55</t>
  </si>
  <si>
    <t>base of bank</t>
  </si>
  <si>
    <t>from base of bank to top of bank =4.7</t>
  </si>
  <si>
    <t>top of bank</t>
  </si>
  <si>
    <t>xsec 2</t>
  </si>
  <si>
    <t>RAV, CVB, MDH</t>
  </si>
  <si>
    <t>POB 6.3' to TOB</t>
  </si>
  <si>
    <t>Pt on Bank</t>
  </si>
  <si>
    <t>Base of bank</t>
  </si>
  <si>
    <t>TOP</t>
  </si>
  <si>
    <t>Base of Pin</t>
  </si>
  <si>
    <t>x sec 1 LEP</t>
  </si>
  <si>
    <t xml:space="preserve">TP </t>
  </si>
  <si>
    <t>LZ = Lyle Zevenbergen</t>
  </si>
  <si>
    <t>RV = Renee Vandermause</t>
  </si>
  <si>
    <t>RT = Robert Tierney</t>
  </si>
  <si>
    <t>DT = Dai Thomas</t>
  </si>
  <si>
    <t>MP = Mason Perry</t>
  </si>
  <si>
    <t>WTF = William Thomas Fullerton</t>
  </si>
  <si>
    <t>Possible Tetra Tech Crew initials are as follows:</t>
  </si>
  <si>
    <t>Data identifed within each tab includes: River/Tributary, Date and Time of survey, Field Book (if applicable), Crew Initials, Estimated Q on day of survey, Total Length of surveyed reach, distance between cross-sections and surveyed cross-section data.</t>
  </si>
  <si>
    <t xml:space="preserve">The tabs (i.e. sheets) are divided up by each cross-section surveyed on the tributary. </t>
  </si>
  <si>
    <t xml:space="preserve">This data was developed as part of ISR Study 6.6 Fluvial Geomorphology Modeling below Watana Dam Study. </t>
  </si>
  <si>
    <t>ALS = Alaina Smith</t>
  </si>
  <si>
    <t>CVB = Cam Brailey</t>
  </si>
  <si>
    <t>MDH = Mike Harvey</t>
  </si>
  <si>
    <t>Length (ft):</t>
  </si>
  <si>
    <t xml:space="preserve"> x-sec 2</t>
  </si>
  <si>
    <t>Dist (ft) XS2 to XS3:</t>
  </si>
  <si>
    <t>Dist (ft) XS1 to XS2:</t>
  </si>
  <si>
    <t>Dist (ft) XS3 to XS4:</t>
  </si>
  <si>
    <t xml:space="preserve"> x-sec 4</t>
  </si>
  <si>
    <t>Dist (ft) XS4 to XS5:</t>
  </si>
  <si>
    <t xml:space="preserve"> x-sec 3</t>
  </si>
  <si>
    <t xml:space="preserve">The spreadsheet is compiled tributary survey data for the Susitna River tributary, Chinook Creek. </t>
  </si>
  <si>
    <t xml:space="preserve">It is an electronic version of the 2014 collected cross-section survey field forms.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</si>
</sst>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2" fontId="0" fillId="0" borderId="6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right"/>
    </xf>
    <xf numFmtId="0" fontId="0" fillId="0" borderId="0" xfId="0" applyBorder="1"/>
    <xf numFmtId="2" fontId="0" fillId="0" borderId="0" xfId="0" applyNumberFormat="1" applyBorder="1"/>
    <xf numFmtId="164" fontId="0" fillId="0" borderId="1" xfId="0" applyNumberFormat="1" applyBorder="1"/>
    <xf numFmtId="0" fontId="0" fillId="0" borderId="5" xfId="0" applyBorder="1"/>
    <xf numFmtId="0" fontId="0" fillId="0" borderId="7" xfId="0" applyBorder="1"/>
    <xf numFmtId="2" fontId="0" fillId="0" borderId="8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6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'XS 5'!$B$16:$B$34</c:f>
              <c:numCache>
                <c:formatCode>General</c:formatCode>
                <c:ptCount val="19"/>
                <c:pt idx="0">
                  <c:v>-4.5</c:v>
                </c:pt>
                <c:pt idx="1">
                  <c:v>-4.5</c:v>
                </c:pt>
                <c:pt idx="2">
                  <c:v>3</c:v>
                </c:pt>
                <c:pt idx="3">
                  <c:v>8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  <c:pt idx="13">
                  <c:v>30.4</c:v>
                </c:pt>
                <c:pt idx="14">
                  <c:v>34.4</c:v>
                </c:pt>
                <c:pt idx="15">
                  <c:v>38.799999999999997</c:v>
                </c:pt>
                <c:pt idx="16">
                  <c:v>41</c:v>
                </c:pt>
                <c:pt idx="17">
                  <c:v>51.2</c:v>
                </c:pt>
                <c:pt idx="18">
                  <c:v>60.4</c:v>
                </c:pt>
              </c:numCache>
            </c:numRef>
          </c:xVal>
          <c:yVal>
            <c:numRef>
              <c:f>'XS 5'!$F$16:$F$34</c:f>
              <c:numCache>
                <c:formatCode>0.00</c:formatCode>
                <c:ptCount val="19"/>
                <c:pt idx="0">
                  <c:v>108.05000000000001</c:v>
                </c:pt>
                <c:pt idx="1">
                  <c:v>107.64</c:v>
                </c:pt>
                <c:pt idx="2">
                  <c:v>105.35000000000001</c:v>
                </c:pt>
                <c:pt idx="3">
                  <c:v>105.36</c:v>
                </c:pt>
                <c:pt idx="4">
                  <c:v>103.35000000000001</c:v>
                </c:pt>
                <c:pt idx="5">
                  <c:v>102.86</c:v>
                </c:pt>
                <c:pt idx="6">
                  <c:v>101.77000000000001</c:v>
                </c:pt>
                <c:pt idx="7">
                  <c:v>101.75</c:v>
                </c:pt>
                <c:pt idx="8">
                  <c:v>101.10000000000001</c:v>
                </c:pt>
                <c:pt idx="9">
                  <c:v>102</c:v>
                </c:pt>
                <c:pt idx="10">
                  <c:v>102.22</c:v>
                </c:pt>
                <c:pt idx="11">
                  <c:v>102.05000000000001</c:v>
                </c:pt>
                <c:pt idx="12">
                  <c:v>102.14</c:v>
                </c:pt>
                <c:pt idx="13">
                  <c:v>103.48</c:v>
                </c:pt>
                <c:pt idx="14">
                  <c:v>103.86</c:v>
                </c:pt>
                <c:pt idx="15">
                  <c:v>104.75</c:v>
                </c:pt>
                <c:pt idx="16">
                  <c:v>107.63000000000001</c:v>
                </c:pt>
                <c:pt idx="17">
                  <c:v>107.60000000000001</c:v>
                </c:pt>
                <c:pt idx="18">
                  <c:v>109.30000000000001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73992"/>
        <c:axId val="431073600"/>
      </c:scatterChart>
      <c:valAx>
        <c:axId val="431073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073600"/>
        <c:crosses val="autoZero"/>
        <c:crossBetween val="midCat"/>
      </c:valAx>
      <c:valAx>
        <c:axId val="43107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073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7</xdr:row>
      <xdr:rowOff>128587</xdr:rowOff>
    </xdr:from>
    <xdr:to>
      <xdr:col>16</xdr:col>
      <xdr:colOff>180975</xdr:colOff>
      <xdr:row>22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workbookViewId="0">
      <selection activeCell="B1" sqref="B1:F6"/>
    </sheetView>
  </sheetViews>
  <sheetFormatPr defaultRowHeight="15" x14ac:dyDescent="0.25"/>
  <cols>
    <col min="2" max="2" width="15.7109375" customWidth="1"/>
    <col min="3" max="3" width="13.85546875" customWidth="1"/>
    <col min="5" max="5" width="17.42578125" bestFit="1" customWidth="1"/>
    <col min="7" max="7" width="28.85546875" customWidth="1"/>
  </cols>
  <sheetData>
    <row r="1" spans="2:7" x14ac:dyDescent="0.25">
      <c r="B1" t="s">
        <v>11</v>
      </c>
      <c r="C1" s="1" t="s">
        <v>25</v>
      </c>
      <c r="E1" t="s">
        <v>17</v>
      </c>
      <c r="F1" t="s">
        <v>37</v>
      </c>
    </row>
    <row r="2" spans="2:7" x14ac:dyDescent="0.25">
      <c r="B2" t="s">
        <v>12</v>
      </c>
      <c r="C2" s="27" t="s">
        <v>26</v>
      </c>
      <c r="E2" t="s">
        <v>18</v>
      </c>
      <c r="F2" t="s">
        <v>27</v>
      </c>
    </row>
    <row r="3" spans="2:7" x14ac:dyDescent="0.25">
      <c r="B3" t="s">
        <v>13</v>
      </c>
      <c r="C3" s="28">
        <v>41844</v>
      </c>
    </row>
    <row r="4" spans="2:7" x14ac:dyDescent="0.25">
      <c r="B4" t="s">
        <v>14</v>
      </c>
      <c r="C4" s="1" t="s">
        <v>15</v>
      </c>
    </row>
    <row r="5" spans="2:7" x14ac:dyDescent="0.25">
      <c r="B5" t="s">
        <v>16</v>
      </c>
      <c r="C5" s="1"/>
      <c r="E5" t="s">
        <v>19</v>
      </c>
      <c r="F5">
        <v>49.5</v>
      </c>
    </row>
    <row r="6" spans="2:7" x14ac:dyDescent="0.25">
      <c r="E6" t="s">
        <v>61</v>
      </c>
      <c r="F6">
        <v>28</v>
      </c>
    </row>
    <row r="7" spans="2:7" ht="15.75" thickBot="1" x14ac:dyDescent="0.3"/>
    <row r="8" spans="2:7" x14ac:dyDescent="0.25">
      <c r="B8" s="26" t="s">
        <v>10</v>
      </c>
      <c r="C8" s="5" t="s">
        <v>1</v>
      </c>
      <c r="D8" s="5" t="s">
        <v>0</v>
      </c>
      <c r="E8" s="5" t="s">
        <v>2</v>
      </c>
      <c r="F8" s="6" t="s">
        <v>9</v>
      </c>
    </row>
    <row r="9" spans="2:7" x14ac:dyDescent="0.25">
      <c r="B9" s="7" t="s">
        <v>28</v>
      </c>
      <c r="C9" s="2">
        <v>6.36</v>
      </c>
      <c r="D9" s="3"/>
      <c r="E9" s="2"/>
      <c r="F9" s="8">
        <v>100</v>
      </c>
    </row>
    <row r="10" spans="2:7" x14ac:dyDescent="0.25">
      <c r="B10" s="7" t="s">
        <v>29</v>
      </c>
      <c r="C10" s="2"/>
      <c r="D10" s="3">
        <v>106.36</v>
      </c>
      <c r="E10" s="2"/>
      <c r="F10" s="8"/>
    </row>
    <row r="11" spans="2:7" x14ac:dyDescent="0.25">
      <c r="B11" s="12"/>
      <c r="C11" s="13"/>
      <c r="D11" s="13"/>
      <c r="E11" s="13"/>
      <c r="F11" s="14"/>
    </row>
    <row r="12" spans="2:7" x14ac:dyDescent="0.25">
      <c r="B12" s="12"/>
      <c r="C12" s="13"/>
      <c r="D12" s="13"/>
      <c r="E12" s="13"/>
      <c r="F12" s="14"/>
    </row>
    <row r="13" spans="2:7" ht="15.75" thickBot="1" x14ac:dyDescent="0.3"/>
    <row r="14" spans="2:7" x14ac:dyDescent="0.25">
      <c r="B14" s="4"/>
      <c r="C14" s="5"/>
      <c r="D14" s="25" t="s">
        <v>0</v>
      </c>
      <c r="E14" s="5"/>
      <c r="F14" s="5"/>
      <c r="G14" s="6"/>
    </row>
    <row r="15" spans="2:7" x14ac:dyDescent="0.25">
      <c r="B15" s="21" t="s">
        <v>7</v>
      </c>
      <c r="C15" s="22" t="s">
        <v>8</v>
      </c>
      <c r="D15" s="23">
        <f>+F17+C17</f>
        <v>106.36</v>
      </c>
      <c r="E15" s="22"/>
      <c r="F15" s="22" t="s">
        <v>6</v>
      </c>
      <c r="G15" s="24"/>
    </row>
    <row r="16" spans="2:7" x14ac:dyDescent="0.25">
      <c r="B16" s="16"/>
      <c r="C16" s="2"/>
      <c r="D16" s="19" t="s">
        <v>20</v>
      </c>
      <c r="E16" s="20" t="s">
        <v>21</v>
      </c>
      <c r="F16" s="2"/>
      <c r="G16" s="9"/>
    </row>
    <row r="17" spans="2:7" x14ac:dyDescent="0.25">
      <c r="B17" s="16">
        <v>40.5</v>
      </c>
      <c r="C17" s="3">
        <v>6.36</v>
      </c>
      <c r="D17" s="2"/>
      <c r="E17" s="2"/>
      <c r="F17" s="3">
        <f>D$10-C17</f>
        <v>100</v>
      </c>
      <c r="G17" s="9" t="s">
        <v>30</v>
      </c>
    </row>
    <row r="18" spans="2:7" x14ac:dyDescent="0.25">
      <c r="B18" s="16">
        <v>40.5</v>
      </c>
      <c r="C18" s="3">
        <v>6.64</v>
      </c>
      <c r="D18" s="2"/>
      <c r="E18" s="2"/>
      <c r="F18" s="3">
        <f t="shared" ref="F18:F36" si="0">D$10-C18</f>
        <v>99.72</v>
      </c>
      <c r="G18" s="9" t="s">
        <v>24</v>
      </c>
    </row>
    <row r="19" spans="2:7" x14ac:dyDescent="0.25">
      <c r="B19" s="16">
        <v>37.5</v>
      </c>
      <c r="C19" s="3">
        <v>8.48</v>
      </c>
      <c r="D19" s="2"/>
      <c r="E19" s="2"/>
      <c r="F19" s="3">
        <f t="shared" si="0"/>
        <v>97.88</v>
      </c>
      <c r="G19" s="9" t="s">
        <v>4</v>
      </c>
    </row>
    <row r="20" spans="2:7" x14ac:dyDescent="0.25">
      <c r="B20" s="16">
        <v>36</v>
      </c>
      <c r="C20" s="3">
        <v>9.7200000000000006</v>
      </c>
      <c r="D20" s="2"/>
      <c r="E20" s="2"/>
      <c r="F20" s="3">
        <f t="shared" si="0"/>
        <v>96.64</v>
      </c>
      <c r="G20" s="9"/>
    </row>
    <row r="21" spans="2:7" x14ac:dyDescent="0.25">
      <c r="B21" s="16">
        <v>34</v>
      </c>
      <c r="C21" s="3">
        <v>9.77</v>
      </c>
      <c r="D21" s="2"/>
      <c r="E21" s="2"/>
      <c r="F21" s="3">
        <f t="shared" si="0"/>
        <v>96.59</v>
      </c>
      <c r="G21" s="9"/>
    </row>
    <row r="22" spans="2:7" x14ac:dyDescent="0.25">
      <c r="B22" s="16">
        <v>32</v>
      </c>
      <c r="C22" s="3">
        <v>9.94</v>
      </c>
      <c r="D22" s="15"/>
      <c r="E22" s="3"/>
      <c r="F22" s="3">
        <f t="shared" si="0"/>
        <v>96.42</v>
      </c>
      <c r="G22" s="9"/>
    </row>
    <row r="23" spans="2:7" x14ac:dyDescent="0.25">
      <c r="B23" s="16">
        <v>30</v>
      </c>
      <c r="C23" s="3">
        <v>9.25</v>
      </c>
      <c r="D23" s="15"/>
      <c r="E23" s="2"/>
      <c r="F23" s="3">
        <f t="shared" si="0"/>
        <v>97.11</v>
      </c>
      <c r="G23" s="9"/>
    </row>
    <row r="24" spans="2:7" x14ac:dyDescent="0.25">
      <c r="B24" s="16">
        <v>28</v>
      </c>
      <c r="C24" s="3">
        <v>9.33</v>
      </c>
      <c r="D24" s="15"/>
      <c r="E24" s="2"/>
      <c r="F24" s="3">
        <f t="shared" si="0"/>
        <v>97.03</v>
      </c>
      <c r="G24" s="9"/>
    </row>
    <row r="25" spans="2:7" x14ac:dyDescent="0.25">
      <c r="B25" s="16">
        <v>26</v>
      </c>
      <c r="C25" s="3">
        <v>9.39</v>
      </c>
      <c r="D25" s="15"/>
      <c r="E25" s="2"/>
      <c r="F25" s="3">
        <f t="shared" si="0"/>
        <v>96.97</v>
      </c>
      <c r="G25" s="9"/>
    </row>
    <row r="26" spans="2:7" x14ac:dyDescent="0.25">
      <c r="B26" s="16">
        <v>24</v>
      </c>
      <c r="C26" s="3">
        <v>9.18</v>
      </c>
      <c r="D26" s="15"/>
      <c r="E26" s="2"/>
      <c r="F26" s="3">
        <f t="shared" si="0"/>
        <v>97.18</v>
      </c>
      <c r="G26" s="9"/>
    </row>
    <row r="27" spans="2:7" x14ac:dyDescent="0.25">
      <c r="B27" s="16">
        <v>22</v>
      </c>
      <c r="C27" s="3">
        <v>8.7200000000000006</v>
      </c>
      <c r="D27" s="15"/>
      <c r="E27" s="2"/>
      <c r="F27" s="3">
        <f t="shared" si="0"/>
        <v>97.64</v>
      </c>
      <c r="G27" s="9"/>
    </row>
    <row r="28" spans="2:7" x14ac:dyDescent="0.25">
      <c r="B28" s="16">
        <v>20</v>
      </c>
      <c r="C28" s="3">
        <v>9.49</v>
      </c>
      <c r="D28" s="15"/>
      <c r="E28" s="2"/>
      <c r="F28" s="3">
        <f t="shared" si="0"/>
        <v>96.87</v>
      </c>
      <c r="G28" s="9"/>
    </row>
    <row r="29" spans="2:7" x14ac:dyDescent="0.25">
      <c r="B29" s="16">
        <v>18</v>
      </c>
      <c r="C29" s="3">
        <v>10.08</v>
      </c>
      <c r="D29" s="15"/>
      <c r="E29" s="2"/>
      <c r="F29" s="3">
        <f t="shared" si="0"/>
        <v>96.28</v>
      </c>
      <c r="G29" s="9"/>
    </row>
    <row r="30" spans="2:7" x14ac:dyDescent="0.25">
      <c r="B30" s="16">
        <v>16</v>
      </c>
      <c r="C30" s="3">
        <v>9.34</v>
      </c>
      <c r="D30" s="15"/>
      <c r="E30" s="2"/>
      <c r="F30" s="3">
        <f t="shared" si="0"/>
        <v>97.02</v>
      </c>
      <c r="G30" s="9"/>
    </row>
    <row r="31" spans="2:7" x14ac:dyDescent="0.25">
      <c r="B31" s="16">
        <v>14</v>
      </c>
      <c r="C31" s="3">
        <v>9.2100000000000009</v>
      </c>
      <c r="D31" s="15"/>
      <c r="E31" s="2"/>
      <c r="F31" s="3">
        <f t="shared" si="0"/>
        <v>97.15</v>
      </c>
      <c r="G31" s="9"/>
    </row>
    <row r="32" spans="2:7" x14ac:dyDescent="0.25">
      <c r="B32" s="16">
        <v>12</v>
      </c>
      <c r="C32" s="3">
        <v>9.2200000000000006</v>
      </c>
      <c r="D32" s="15"/>
      <c r="E32" s="2"/>
      <c r="F32" s="3">
        <f t="shared" si="0"/>
        <v>97.14</v>
      </c>
      <c r="G32" s="9"/>
    </row>
    <row r="33" spans="2:7" x14ac:dyDescent="0.25">
      <c r="B33" s="16">
        <v>10</v>
      </c>
      <c r="C33" s="3">
        <v>9.42</v>
      </c>
      <c r="D33" s="15"/>
      <c r="E33" s="2"/>
      <c r="F33" s="3">
        <f t="shared" si="0"/>
        <v>96.94</v>
      </c>
      <c r="G33" s="9"/>
    </row>
    <row r="34" spans="2:7" x14ac:dyDescent="0.25">
      <c r="B34" s="16">
        <v>7.3</v>
      </c>
      <c r="C34" s="3">
        <v>8.6199999999999992</v>
      </c>
      <c r="D34" s="15"/>
      <c r="E34" s="15"/>
      <c r="F34" s="3">
        <f t="shared" si="0"/>
        <v>97.74</v>
      </c>
      <c r="G34" s="9" t="s">
        <v>3</v>
      </c>
    </row>
    <row r="35" spans="2:7" x14ac:dyDescent="0.25">
      <c r="B35" s="16">
        <v>3.5</v>
      </c>
      <c r="C35" s="3">
        <v>7.22</v>
      </c>
      <c r="D35" s="15"/>
      <c r="E35" s="15"/>
      <c r="F35" s="3">
        <f t="shared" si="0"/>
        <v>99.14</v>
      </c>
      <c r="G35" s="9"/>
    </row>
    <row r="36" spans="2:7" x14ac:dyDescent="0.25">
      <c r="B36" s="16">
        <v>-9</v>
      </c>
      <c r="C36" s="3">
        <v>4.8</v>
      </c>
      <c r="D36" s="15"/>
      <c r="E36" s="15"/>
      <c r="F36" s="3">
        <f t="shared" si="0"/>
        <v>101.56</v>
      </c>
      <c r="G36" s="9" t="s">
        <v>31</v>
      </c>
    </row>
    <row r="37" spans="2:7" x14ac:dyDescent="0.25">
      <c r="B37" s="16">
        <v>-9</v>
      </c>
      <c r="C37" s="3">
        <v>4.25</v>
      </c>
      <c r="D37" s="2"/>
      <c r="E37" s="2"/>
      <c r="F37" s="3">
        <v>101.01</v>
      </c>
      <c r="G37" s="9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workbookViewId="0">
      <selection activeCell="F6" sqref="F6"/>
    </sheetView>
  </sheetViews>
  <sheetFormatPr defaultRowHeight="15" x14ac:dyDescent="0.25"/>
  <cols>
    <col min="2" max="2" width="15.7109375" customWidth="1"/>
    <col min="3" max="3" width="13.85546875" customWidth="1"/>
    <col min="5" max="5" width="17.42578125" bestFit="1" customWidth="1"/>
    <col min="7" max="7" width="23.140625" bestFit="1" customWidth="1"/>
  </cols>
  <sheetData>
    <row r="1" spans="2:7" x14ac:dyDescent="0.25">
      <c r="B1" t="s">
        <v>11</v>
      </c>
      <c r="C1" s="1" t="s">
        <v>25</v>
      </c>
      <c r="E1" t="s">
        <v>17</v>
      </c>
      <c r="F1" t="s">
        <v>37</v>
      </c>
    </row>
    <row r="2" spans="2:7" x14ac:dyDescent="0.25">
      <c r="B2" t="s">
        <v>12</v>
      </c>
      <c r="C2" s="27" t="s">
        <v>59</v>
      </c>
      <c r="E2" t="s">
        <v>18</v>
      </c>
      <c r="F2" t="s">
        <v>27</v>
      </c>
    </row>
    <row r="3" spans="2:7" x14ac:dyDescent="0.25">
      <c r="B3" t="s">
        <v>13</v>
      </c>
      <c r="C3" s="28">
        <v>41844</v>
      </c>
    </row>
    <row r="4" spans="2:7" x14ac:dyDescent="0.25">
      <c r="B4" t="s">
        <v>14</v>
      </c>
      <c r="C4" s="1" t="s">
        <v>15</v>
      </c>
    </row>
    <row r="5" spans="2:7" x14ac:dyDescent="0.25">
      <c r="B5" t="s">
        <v>16</v>
      </c>
      <c r="C5" s="1"/>
      <c r="E5" t="s">
        <v>58</v>
      </c>
      <c r="F5">
        <v>46.9</v>
      </c>
    </row>
    <row r="6" spans="2:7" x14ac:dyDescent="0.25">
      <c r="E6" t="s">
        <v>60</v>
      </c>
      <c r="F6">
        <v>42</v>
      </c>
    </row>
    <row r="7" spans="2:7" ht="15.75" thickBot="1" x14ac:dyDescent="0.3"/>
    <row r="8" spans="2:7" x14ac:dyDescent="0.25">
      <c r="B8" s="26" t="s">
        <v>10</v>
      </c>
      <c r="C8" s="5" t="s">
        <v>1</v>
      </c>
      <c r="D8" s="5" t="s">
        <v>0</v>
      </c>
      <c r="E8" s="5" t="s">
        <v>2</v>
      </c>
      <c r="F8" s="6" t="s">
        <v>9</v>
      </c>
    </row>
    <row r="9" spans="2:7" x14ac:dyDescent="0.25">
      <c r="B9" s="7" t="s">
        <v>36</v>
      </c>
      <c r="C9" s="2"/>
      <c r="D9" s="3">
        <f>+'xs-1'!D10</f>
        <v>106.36</v>
      </c>
      <c r="E9" s="2"/>
      <c r="F9" s="8"/>
    </row>
    <row r="10" spans="2:7" x14ac:dyDescent="0.25">
      <c r="B10" s="12"/>
      <c r="C10" s="13"/>
      <c r="D10" s="13"/>
      <c r="E10" s="13"/>
      <c r="F10" s="14"/>
    </row>
    <row r="11" spans="2:7" x14ac:dyDescent="0.25">
      <c r="B11" s="12"/>
      <c r="C11" s="13"/>
      <c r="D11" s="13"/>
      <c r="E11" s="13"/>
      <c r="F11" s="14"/>
    </row>
    <row r="12" spans="2:7" ht="15.75" thickBot="1" x14ac:dyDescent="0.3"/>
    <row r="13" spans="2:7" x14ac:dyDescent="0.25">
      <c r="B13" s="4"/>
      <c r="C13" s="5"/>
      <c r="D13" s="25" t="s">
        <v>0</v>
      </c>
      <c r="E13" s="5"/>
      <c r="F13" s="5"/>
      <c r="G13" s="6"/>
    </row>
    <row r="14" spans="2:7" x14ac:dyDescent="0.25">
      <c r="B14" s="21" t="s">
        <v>7</v>
      </c>
      <c r="C14" s="22" t="s">
        <v>8</v>
      </c>
      <c r="D14" s="23">
        <f>+F16+C16</f>
        <v>106.36</v>
      </c>
      <c r="E14" s="22"/>
      <c r="F14" s="22" t="s">
        <v>6</v>
      </c>
      <c r="G14" s="24"/>
    </row>
    <row r="15" spans="2:7" x14ac:dyDescent="0.25">
      <c r="B15" s="16"/>
      <c r="C15" s="2"/>
      <c r="D15" s="19" t="s">
        <v>20</v>
      </c>
      <c r="E15" s="20" t="s">
        <v>21</v>
      </c>
      <c r="F15" s="2"/>
      <c r="G15" s="9"/>
    </row>
    <row r="16" spans="2:7" x14ac:dyDescent="0.25">
      <c r="B16" s="16">
        <v>0.1</v>
      </c>
      <c r="C16" s="3">
        <v>2.91</v>
      </c>
      <c r="D16" s="2"/>
      <c r="E16" s="2"/>
      <c r="F16" s="3">
        <f>D$9-C16</f>
        <v>103.45</v>
      </c>
      <c r="G16" s="9" t="s">
        <v>35</v>
      </c>
    </row>
    <row r="17" spans="2:7" x14ac:dyDescent="0.25">
      <c r="B17" s="16">
        <v>4</v>
      </c>
      <c r="C17" s="3">
        <v>5.72</v>
      </c>
      <c r="D17" s="2"/>
      <c r="E17" s="2"/>
      <c r="F17" s="3">
        <f t="shared" ref="F17:F36" si="0">D$9-C17</f>
        <v>100.64</v>
      </c>
      <c r="G17" s="9" t="s">
        <v>23</v>
      </c>
    </row>
    <row r="18" spans="2:7" x14ac:dyDescent="0.25">
      <c r="B18" s="16">
        <v>5.5</v>
      </c>
      <c r="C18" s="3">
        <v>6.35</v>
      </c>
      <c r="D18" s="2"/>
      <c r="E18" s="2"/>
      <c r="F18" s="3">
        <f t="shared" si="0"/>
        <v>100.01</v>
      </c>
      <c r="G18" s="9" t="s">
        <v>3</v>
      </c>
    </row>
    <row r="19" spans="2:7" x14ac:dyDescent="0.25">
      <c r="B19" s="16">
        <v>6</v>
      </c>
      <c r="C19" s="3">
        <v>6.1</v>
      </c>
      <c r="D19" s="2"/>
      <c r="E19" s="2"/>
      <c r="F19" s="3">
        <f t="shared" si="0"/>
        <v>100.26</v>
      </c>
      <c r="G19" s="9"/>
    </row>
    <row r="20" spans="2:7" x14ac:dyDescent="0.25">
      <c r="B20" s="16">
        <v>8</v>
      </c>
      <c r="C20" s="3">
        <v>6.63</v>
      </c>
      <c r="D20" s="2"/>
      <c r="E20" s="2"/>
      <c r="F20" s="3">
        <f t="shared" si="0"/>
        <v>99.73</v>
      </c>
      <c r="G20" s="9"/>
    </row>
    <row r="21" spans="2:7" x14ac:dyDescent="0.25">
      <c r="B21" s="16">
        <v>10</v>
      </c>
      <c r="C21" s="3">
        <v>8.34</v>
      </c>
      <c r="D21" s="2"/>
      <c r="E21" s="2"/>
      <c r="F21" s="3">
        <f t="shared" si="0"/>
        <v>98.02</v>
      </c>
      <c r="G21" s="9"/>
    </row>
    <row r="22" spans="2:7" x14ac:dyDescent="0.25">
      <c r="B22" s="16">
        <v>12</v>
      </c>
      <c r="C22" s="3">
        <v>8.34</v>
      </c>
      <c r="D22" s="15"/>
      <c r="E22" s="2"/>
      <c r="F22" s="3">
        <f t="shared" si="0"/>
        <v>98.02</v>
      </c>
      <c r="G22" s="9"/>
    </row>
    <row r="23" spans="2:7" x14ac:dyDescent="0.25">
      <c r="B23" s="16">
        <v>14</v>
      </c>
      <c r="C23" s="3">
        <v>8.51</v>
      </c>
      <c r="D23" s="15"/>
      <c r="E23" s="2"/>
      <c r="F23" s="3">
        <f t="shared" si="0"/>
        <v>97.85</v>
      </c>
      <c r="G23" s="9"/>
    </row>
    <row r="24" spans="2:7" x14ac:dyDescent="0.25">
      <c r="B24" s="16">
        <v>16</v>
      </c>
      <c r="C24" s="3">
        <v>7.91</v>
      </c>
      <c r="D24" s="15"/>
      <c r="E24" s="2"/>
      <c r="F24" s="3">
        <f t="shared" si="0"/>
        <v>98.45</v>
      </c>
      <c r="G24" s="9"/>
    </row>
    <row r="25" spans="2:7" x14ac:dyDescent="0.25">
      <c r="B25" s="16">
        <v>18</v>
      </c>
      <c r="C25" s="3">
        <v>7.38</v>
      </c>
      <c r="D25" s="15"/>
      <c r="E25" s="2"/>
      <c r="F25" s="3">
        <f t="shared" si="0"/>
        <v>98.98</v>
      </c>
      <c r="G25" s="9"/>
    </row>
    <row r="26" spans="2:7" x14ac:dyDescent="0.25">
      <c r="B26" s="16">
        <v>20</v>
      </c>
      <c r="C26" s="3">
        <v>7</v>
      </c>
      <c r="D26" s="15"/>
      <c r="E26" s="2"/>
      <c r="F26" s="3">
        <f t="shared" si="0"/>
        <v>99.36</v>
      </c>
      <c r="G26" s="9"/>
    </row>
    <row r="27" spans="2:7" x14ac:dyDescent="0.25">
      <c r="B27" s="16">
        <v>22</v>
      </c>
      <c r="C27" s="3">
        <v>7.98</v>
      </c>
      <c r="D27" s="15"/>
      <c r="E27" s="2"/>
      <c r="F27" s="3">
        <f t="shared" si="0"/>
        <v>98.38</v>
      </c>
      <c r="G27" s="9"/>
    </row>
    <row r="28" spans="2:7" x14ac:dyDescent="0.25">
      <c r="B28" s="16">
        <v>24</v>
      </c>
      <c r="C28" s="3">
        <v>7.48</v>
      </c>
      <c r="D28" s="15"/>
      <c r="E28" s="2"/>
      <c r="F28" s="3">
        <f t="shared" si="0"/>
        <v>98.88</v>
      </c>
      <c r="G28" s="9"/>
    </row>
    <row r="29" spans="2:7" x14ac:dyDescent="0.25">
      <c r="B29" s="16">
        <v>26</v>
      </c>
      <c r="C29" s="3">
        <v>7.72</v>
      </c>
      <c r="D29" s="2"/>
      <c r="E29" s="2"/>
      <c r="F29" s="3">
        <f t="shared" si="0"/>
        <v>98.64</v>
      </c>
      <c r="G29" s="9"/>
    </row>
    <row r="30" spans="2:7" x14ac:dyDescent="0.25">
      <c r="B30" s="16">
        <v>28</v>
      </c>
      <c r="C30" s="3">
        <v>6.74</v>
      </c>
      <c r="D30" s="2"/>
      <c r="E30" s="2"/>
      <c r="F30" s="3">
        <f t="shared" si="0"/>
        <v>99.62</v>
      </c>
      <c r="G30" s="9"/>
    </row>
    <row r="31" spans="2:7" x14ac:dyDescent="0.25">
      <c r="B31" s="16">
        <v>30</v>
      </c>
      <c r="C31" s="3">
        <v>6.95</v>
      </c>
      <c r="D31" s="2"/>
      <c r="E31" s="2"/>
      <c r="F31" s="3">
        <f t="shared" si="0"/>
        <v>99.41</v>
      </c>
      <c r="G31" s="9"/>
    </row>
    <row r="32" spans="2:7" x14ac:dyDescent="0.25">
      <c r="B32" s="16">
        <v>32</v>
      </c>
      <c r="C32" s="3">
        <v>7.34</v>
      </c>
      <c r="D32" s="2"/>
      <c r="E32" s="2"/>
      <c r="F32" s="3">
        <f t="shared" si="0"/>
        <v>99.02</v>
      </c>
      <c r="G32" s="9"/>
    </row>
    <row r="33" spans="2:7" x14ac:dyDescent="0.25">
      <c r="B33" s="16">
        <v>34</v>
      </c>
      <c r="C33" s="3">
        <v>7.17</v>
      </c>
      <c r="D33" s="2"/>
      <c r="E33" s="2"/>
      <c r="F33" s="3">
        <f t="shared" si="0"/>
        <v>99.19</v>
      </c>
      <c r="G33" s="9"/>
    </row>
    <row r="34" spans="2:7" x14ac:dyDescent="0.25">
      <c r="B34" s="16">
        <v>36.299999999999997</v>
      </c>
      <c r="C34" s="3">
        <v>6.65</v>
      </c>
      <c r="D34" s="2"/>
      <c r="E34" s="2"/>
      <c r="F34" s="3">
        <f t="shared" si="0"/>
        <v>99.71</v>
      </c>
      <c r="G34" s="9" t="s">
        <v>4</v>
      </c>
    </row>
    <row r="35" spans="2:7" x14ac:dyDescent="0.25">
      <c r="B35" s="16">
        <v>42</v>
      </c>
      <c r="C35" s="3">
        <v>5.51</v>
      </c>
      <c r="D35" s="2"/>
      <c r="E35" s="2"/>
      <c r="F35" s="3">
        <f t="shared" si="0"/>
        <v>100.85</v>
      </c>
      <c r="G35" s="9"/>
    </row>
    <row r="36" spans="2:7" ht="15.75" thickBot="1" x14ac:dyDescent="0.3">
      <c r="B36" s="17">
        <v>47</v>
      </c>
      <c r="C36" s="18">
        <v>3.41</v>
      </c>
      <c r="D36" s="10"/>
      <c r="E36" s="10"/>
      <c r="F36" s="3">
        <f t="shared" si="0"/>
        <v>102.95</v>
      </c>
      <c r="G36" s="11" t="s">
        <v>33</v>
      </c>
    </row>
    <row r="37" spans="2:7" x14ac:dyDescent="0.25">
      <c r="G37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workbookViewId="0">
      <selection activeCell="D14" sqref="D14"/>
    </sheetView>
  </sheetViews>
  <sheetFormatPr defaultRowHeight="15" x14ac:dyDescent="0.25"/>
  <cols>
    <col min="2" max="2" width="15.7109375" customWidth="1"/>
    <col min="3" max="3" width="13.85546875" customWidth="1"/>
    <col min="5" max="5" width="18" bestFit="1" customWidth="1"/>
    <col min="7" max="7" width="33.85546875" bestFit="1" customWidth="1"/>
  </cols>
  <sheetData>
    <row r="1" spans="2:7" x14ac:dyDescent="0.25">
      <c r="B1" t="s">
        <v>11</v>
      </c>
      <c r="C1" s="1" t="s">
        <v>25</v>
      </c>
      <c r="E1" t="s">
        <v>17</v>
      </c>
      <c r="F1" t="s">
        <v>37</v>
      </c>
    </row>
    <row r="2" spans="2:7" x14ac:dyDescent="0.25">
      <c r="B2" t="s">
        <v>12</v>
      </c>
      <c r="C2" s="27" t="s">
        <v>65</v>
      </c>
      <c r="E2" t="s">
        <v>18</v>
      </c>
      <c r="F2" t="s">
        <v>27</v>
      </c>
    </row>
    <row r="3" spans="2:7" x14ac:dyDescent="0.25">
      <c r="B3" t="s">
        <v>13</v>
      </c>
      <c r="C3" s="28">
        <v>41844</v>
      </c>
    </row>
    <row r="4" spans="2:7" x14ac:dyDescent="0.25">
      <c r="B4" t="s">
        <v>14</v>
      </c>
      <c r="C4" s="1" t="s">
        <v>15</v>
      </c>
    </row>
    <row r="5" spans="2:7" x14ac:dyDescent="0.25">
      <c r="B5" t="s">
        <v>16</v>
      </c>
      <c r="C5" s="1"/>
      <c r="E5" t="s">
        <v>58</v>
      </c>
      <c r="F5">
        <v>50</v>
      </c>
    </row>
    <row r="6" spans="2:7" x14ac:dyDescent="0.25">
      <c r="E6" t="s">
        <v>62</v>
      </c>
      <c r="F6">
        <v>35</v>
      </c>
    </row>
    <row r="7" spans="2:7" ht="15.75" thickBot="1" x14ac:dyDescent="0.3"/>
    <row r="8" spans="2:7" x14ac:dyDescent="0.25">
      <c r="B8" s="26" t="s">
        <v>10</v>
      </c>
      <c r="C8" s="5" t="s">
        <v>1</v>
      </c>
      <c r="D8" s="5" t="s">
        <v>0</v>
      </c>
      <c r="E8" s="5" t="s">
        <v>2</v>
      </c>
      <c r="F8" s="6" t="s">
        <v>9</v>
      </c>
    </row>
    <row r="9" spans="2:7" x14ac:dyDescent="0.25">
      <c r="B9" s="7"/>
      <c r="C9" s="2"/>
      <c r="D9" s="3">
        <f>+'xs-1'!D10</f>
        <v>106.36</v>
      </c>
      <c r="E9" s="2"/>
      <c r="F9" s="8"/>
    </row>
    <row r="10" spans="2:7" x14ac:dyDescent="0.25">
      <c r="B10" s="12"/>
      <c r="C10" s="13"/>
      <c r="D10" s="13"/>
      <c r="E10" s="13"/>
      <c r="F10" s="14"/>
    </row>
    <row r="11" spans="2:7" x14ac:dyDescent="0.25">
      <c r="B11" s="12"/>
      <c r="C11" s="13"/>
      <c r="D11" s="13"/>
      <c r="E11" s="13"/>
      <c r="F11" s="14"/>
    </row>
    <row r="12" spans="2:7" ht="15.75" thickBot="1" x14ac:dyDescent="0.3"/>
    <row r="13" spans="2:7" x14ac:dyDescent="0.25">
      <c r="B13" s="4"/>
      <c r="C13" s="5"/>
      <c r="D13" s="25" t="s">
        <v>0</v>
      </c>
      <c r="E13" s="5"/>
      <c r="F13" s="5"/>
      <c r="G13" s="6"/>
    </row>
    <row r="14" spans="2:7" x14ac:dyDescent="0.25">
      <c r="B14" s="21" t="s">
        <v>7</v>
      </c>
      <c r="C14" s="22" t="s">
        <v>8</v>
      </c>
      <c r="D14" s="23">
        <f>+F16+C16</f>
        <v>106.36</v>
      </c>
      <c r="E14" s="22"/>
      <c r="F14" s="22" t="s">
        <v>6</v>
      </c>
      <c r="G14" s="24"/>
    </row>
    <row r="15" spans="2:7" x14ac:dyDescent="0.25">
      <c r="B15" s="16"/>
      <c r="C15" s="2"/>
      <c r="D15" s="19" t="s">
        <v>20</v>
      </c>
      <c r="E15" s="20" t="s">
        <v>21</v>
      </c>
      <c r="F15" s="2"/>
      <c r="G15" s="9"/>
    </row>
    <row r="16" spans="2:7" x14ac:dyDescent="0.25">
      <c r="B16" s="16">
        <v>47.5</v>
      </c>
      <c r="C16" s="3">
        <v>1.1399999999999999</v>
      </c>
      <c r="D16" s="2"/>
      <c r="E16" s="2"/>
      <c r="F16" s="3">
        <f>D$9-C16</f>
        <v>105.22</v>
      </c>
      <c r="G16" s="9" t="s">
        <v>38</v>
      </c>
    </row>
    <row r="17" spans="2:7" x14ac:dyDescent="0.25">
      <c r="B17" s="16">
        <v>40.5</v>
      </c>
      <c r="C17" s="3">
        <v>3.35</v>
      </c>
      <c r="D17" s="2"/>
      <c r="E17" s="2"/>
      <c r="F17" s="3">
        <f t="shared" ref="F17:F35" si="0">D$9-C17</f>
        <v>103.01</v>
      </c>
      <c r="G17" s="9"/>
    </row>
    <row r="18" spans="2:7" x14ac:dyDescent="0.25">
      <c r="B18" s="16">
        <v>38.5</v>
      </c>
      <c r="C18" s="3">
        <v>5.44</v>
      </c>
      <c r="D18" s="15"/>
      <c r="E18" s="2"/>
      <c r="F18" s="3">
        <f t="shared" si="0"/>
        <v>100.92</v>
      </c>
      <c r="G18" s="9" t="s">
        <v>4</v>
      </c>
    </row>
    <row r="19" spans="2:7" x14ac:dyDescent="0.25">
      <c r="B19" s="16">
        <v>36</v>
      </c>
      <c r="C19" s="3">
        <v>5.16</v>
      </c>
      <c r="D19" s="15"/>
      <c r="E19" s="2"/>
      <c r="F19" s="3">
        <f t="shared" si="0"/>
        <v>101.2</v>
      </c>
      <c r="G19" s="9"/>
    </row>
    <row r="20" spans="2:7" x14ac:dyDescent="0.25">
      <c r="B20" s="16">
        <v>34</v>
      </c>
      <c r="C20" s="3">
        <v>7.34</v>
      </c>
      <c r="D20" s="15"/>
      <c r="E20" s="2"/>
      <c r="F20" s="3">
        <f t="shared" si="0"/>
        <v>99.02</v>
      </c>
      <c r="G20" s="9"/>
    </row>
    <row r="21" spans="2:7" x14ac:dyDescent="0.25">
      <c r="B21" s="16">
        <v>32</v>
      </c>
      <c r="C21" s="3">
        <v>7.22</v>
      </c>
      <c r="D21" s="15"/>
      <c r="E21" s="2"/>
      <c r="F21" s="3">
        <f t="shared" si="0"/>
        <v>99.14</v>
      </c>
      <c r="G21" s="9"/>
    </row>
    <row r="22" spans="2:7" x14ac:dyDescent="0.25">
      <c r="B22" s="16">
        <v>30</v>
      </c>
      <c r="C22" s="3">
        <v>5.45</v>
      </c>
      <c r="D22" s="15"/>
      <c r="E22" s="2"/>
      <c r="F22" s="3">
        <f t="shared" si="0"/>
        <v>100.91</v>
      </c>
      <c r="G22" s="9"/>
    </row>
    <row r="23" spans="2:7" x14ac:dyDescent="0.25">
      <c r="B23" s="16">
        <v>28</v>
      </c>
      <c r="C23" s="3">
        <v>6.63</v>
      </c>
      <c r="D23" s="15"/>
      <c r="E23" s="2"/>
      <c r="F23" s="3">
        <f t="shared" si="0"/>
        <v>99.73</v>
      </c>
      <c r="G23" s="9"/>
    </row>
    <row r="24" spans="2:7" x14ac:dyDescent="0.25">
      <c r="B24" s="16">
        <v>26</v>
      </c>
      <c r="C24" s="3">
        <v>6.95</v>
      </c>
      <c r="D24" s="15"/>
      <c r="E24" s="2"/>
      <c r="F24" s="3">
        <f t="shared" si="0"/>
        <v>99.41</v>
      </c>
      <c r="G24" s="9"/>
    </row>
    <row r="25" spans="2:7" x14ac:dyDescent="0.25">
      <c r="B25" s="16">
        <v>24</v>
      </c>
      <c r="C25" s="3">
        <v>6.95</v>
      </c>
      <c r="D25" s="15"/>
      <c r="E25" s="2"/>
      <c r="F25" s="3">
        <f t="shared" si="0"/>
        <v>99.41</v>
      </c>
      <c r="G25" s="9"/>
    </row>
    <row r="26" spans="2:7" x14ac:dyDescent="0.25">
      <c r="B26" s="16">
        <v>22</v>
      </c>
      <c r="C26" s="3">
        <v>6.57</v>
      </c>
      <c r="D26" s="15"/>
      <c r="E26" s="2"/>
      <c r="F26" s="3">
        <f t="shared" si="0"/>
        <v>99.789999999999992</v>
      </c>
      <c r="G26" s="9"/>
    </row>
    <row r="27" spans="2:7" x14ac:dyDescent="0.25">
      <c r="B27" s="16">
        <v>20</v>
      </c>
      <c r="C27" s="3">
        <v>6.44</v>
      </c>
      <c r="D27" s="15"/>
      <c r="E27" s="2"/>
      <c r="F27" s="3">
        <f t="shared" si="0"/>
        <v>99.92</v>
      </c>
      <c r="G27" s="9"/>
    </row>
    <row r="28" spans="2:7" x14ac:dyDescent="0.25">
      <c r="B28" s="16">
        <v>18</v>
      </c>
      <c r="C28" s="3">
        <v>6.55</v>
      </c>
      <c r="D28" s="15"/>
      <c r="E28" s="2"/>
      <c r="F28" s="3">
        <f t="shared" si="0"/>
        <v>99.81</v>
      </c>
      <c r="G28" s="9"/>
    </row>
    <row r="29" spans="2:7" x14ac:dyDescent="0.25">
      <c r="B29" s="16">
        <v>16</v>
      </c>
      <c r="C29" s="3">
        <v>6.75</v>
      </c>
      <c r="D29" s="15"/>
      <c r="E29" s="2"/>
      <c r="F29" s="3">
        <f t="shared" si="0"/>
        <v>99.61</v>
      </c>
      <c r="G29" s="9"/>
    </row>
    <row r="30" spans="2:7" x14ac:dyDescent="0.25">
      <c r="B30" s="16">
        <v>14</v>
      </c>
      <c r="C30" s="3">
        <v>6.36</v>
      </c>
      <c r="D30" s="15"/>
      <c r="E30" s="2"/>
      <c r="F30" s="3">
        <f t="shared" si="0"/>
        <v>100</v>
      </c>
      <c r="G30" s="9"/>
    </row>
    <row r="31" spans="2:7" ht="16.5" customHeight="1" x14ac:dyDescent="0.25">
      <c r="B31" s="16">
        <v>12</v>
      </c>
      <c r="C31" s="3">
        <v>6.15</v>
      </c>
      <c r="D31" s="15"/>
      <c r="E31" s="15"/>
      <c r="F31" s="3">
        <f t="shared" si="0"/>
        <v>100.21</v>
      </c>
      <c r="G31" s="29"/>
    </row>
    <row r="32" spans="2:7" x14ac:dyDescent="0.25">
      <c r="B32" s="16">
        <v>9.5</v>
      </c>
      <c r="C32" s="3">
        <v>5.09</v>
      </c>
      <c r="D32" s="15"/>
      <c r="E32" s="15"/>
      <c r="F32" s="3">
        <f t="shared" si="0"/>
        <v>101.27</v>
      </c>
      <c r="G32" s="9"/>
    </row>
    <row r="33" spans="2:7" x14ac:dyDescent="0.25">
      <c r="B33" s="16">
        <v>3</v>
      </c>
      <c r="C33" s="3">
        <v>4.1900000000000004</v>
      </c>
      <c r="D33" s="15"/>
      <c r="E33" s="15"/>
      <c r="F33" s="3">
        <f t="shared" si="0"/>
        <v>102.17</v>
      </c>
      <c r="G33" s="9"/>
    </row>
    <row r="34" spans="2:7" x14ac:dyDescent="0.25">
      <c r="B34" s="16">
        <v>-2</v>
      </c>
      <c r="C34" s="3">
        <v>0.81</v>
      </c>
      <c r="D34" s="2"/>
      <c r="E34" s="2"/>
      <c r="F34" s="3">
        <f t="shared" si="0"/>
        <v>105.55</v>
      </c>
      <c r="G34" s="9"/>
    </row>
    <row r="35" spans="2:7" ht="15.75" customHeight="1" x14ac:dyDescent="0.25">
      <c r="B35" s="16">
        <v>-2.5</v>
      </c>
      <c r="C35" s="3">
        <v>-1</v>
      </c>
      <c r="D35" s="2"/>
      <c r="E35" s="2"/>
      <c r="F35" s="3">
        <f t="shared" si="0"/>
        <v>107.36</v>
      </c>
      <c r="G35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workbookViewId="0">
      <selection activeCell="D17" sqref="D17"/>
    </sheetView>
  </sheetViews>
  <sheetFormatPr defaultRowHeight="15" x14ac:dyDescent="0.25"/>
  <cols>
    <col min="2" max="2" width="15.7109375" customWidth="1"/>
    <col min="3" max="3" width="13.85546875" customWidth="1"/>
    <col min="5" max="5" width="18" bestFit="1" customWidth="1"/>
    <col min="7" max="7" width="23.140625" bestFit="1" customWidth="1"/>
  </cols>
  <sheetData>
    <row r="1" spans="1:7" x14ac:dyDescent="0.25">
      <c r="A1" t="s">
        <v>22</v>
      </c>
      <c r="B1" t="s">
        <v>11</v>
      </c>
      <c r="C1" s="1" t="s">
        <v>25</v>
      </c>
      <c r="E1" t="s">
        <v>17</v>
      </c>
      <c r="F1" t="s">
        <v>37</v>
      </c>
    </row>
    <row r="2" spans="1:7" x14ac:dyDescent="0.25">
      <c r="B2" t="s">
        <v>12</v>
      </c>
      <c r="C2" s="27" t="s">
        <v>63</v>
      </c>
      <c r="E2" t="s">
        <v>18</v>
      </c>
      <c r="F2" t="s">
        <v>27</v>
      </c>
    </row>
    <row r="3" spans="1:7" x14ac:dyDescent="0.25">
      <c r="B3" t="s">
        <v>13</v>
      </c>
      <c r="C3" s="28">
        <v>41844</v>
      </c>
    </row>
    <row r="4" spans="1:7" x14ac:dyDescent="0.25">
      <c r="B4" t="s">
        <v>14</v>
      </c>
      <c r="C4" s="1" t="s">
        <v>15</v>
      </c>
    </row>
    <row r="5" spans="1:7" x14ac:dyDescent="0.25">
      <c r="B5" t="s">
        <v>16</v>
      </c>
      <c r="C5" s="1"/>
      <c r="E5" t="s">
        <v>58</v>
      </c>
      <c r="F5">
        <v>49.7</v>
      </c>
    </row>
    <row r="6" spans="1:7" x14ac:dyDescent="0.25">
      <c r="E6" t="s">
        <v>64</v>
      </c>
      <c r="F6">
        <v>28</v>
      </c>
    </row>
    <row r="7" spans="1:7" ht="15.75" thickBot="1" x14ac:dyDescent="0.3"/>
    <row r="8" spans="1:7" x14ac:dyDescent="0.25">
      <c r="B8" s="26" t="s">
        <v>10</v>
      </c>
      <c r="C8" s="5" t="s">
        <v>1</v>
      </c>
      <c r="D8" s="5" t="s">
        <v>0</v>
      </c>
      <c r="E8" s="5" t="s">
        <v>2</v>
      </c>
      <c r="F8" s="6" t="s">
        <v>9</v>
      </c>
    </row>
    <row r="9" spans="1:7" x14ac:dyDescent="0.25">
      <c r="B9" s="7" t="s">
        <v>43</v>
      </c>
      <c r="C9" s="2">
        <v>6.36</v>
      </c>
      <c r="D9" s="3">
        <f>F9+C9</f>
        <v>106.36</v>
      </c>
      <c r="E9" s="2"/>
      <c r="F9" s="8">
        <v>100</v>
      </c>
    </row>
    <row r="10" spans="1:7" x14ac:dyDescent="0.25">
      <c r="B10" s="7"/>
      <c r="C10" s="2">
        <v>6.24</v>
      </c>
      <c r="D10" s="3">
        <f>+F10+C10</f>
        <v>109.39999999999999</v>
      </c>
      <c r="E10" s="2">
        <v>3.2</v>
      </c>
      <c r="F10" s="8">
        <f>+D9-E10</f>
        <v>103.16</v>
      </c>
    </row>
    <row r="11" spans="1:7" x14ac:dyDescent="0.25">
      <c r="B11" s="12"/>
      <c r="C11" s="13"/>
      <c r="D11" s="13"/>
      <c r="E11" s="13"/>
      <c r="F11" s="14"/>
    </row>
    <row r="12" spans="1:7" x14ac:dyDescent="0.25">
      <c r="B12" s="12"/>
      <c r="C12" s="13"/>
      <c r="D12" s="13"/>
      <c r="E12" s="13"/>
      <c r="F12" s="14"/>
    </row>
    <row r="13" spans="1:7" ht="15.75" thickBot="1" x14ac:dyDescent="0.3"/>
    <row r="14" spans="1:7" x14ac:dyDescent="0.25">
      <c r="B14" s="4"/>
      <c r="C14" s="5"/>
      <c r="D14" s="25" t="s">
        <v>0</v>
      </c>
      <c r="E14" s="5"/>
      <c r="F14" s="5"/>
      <c r="G14" s="6"/>
    </row>
    <row r="15" spans="1:7" x14ac:dyDescent="0.25">
      <c r="B15" s="21" t="s">
        <v>7</v>
      </c>
      <c r="C15" s="22" t="s">
        <v>8</v>
      </c>
      <c r="D15" s="23">
        <f>D10</f>
        <v>109.39999999999999</v>
      </c>
      <c r="E15" s="22"/>
      <c r="F15" s="22" t="s">
        <v>6</v>
      </c>
      <c r="G15" s="24"/>
    </row>
    <row r="16" spans="1:7" x14ac:dyDescent="0.25">
      <c r="B16" s="16"/>
      <c r="C16" s="2"/>
      <c r="D16" s="19" t="s">
        <v>20</v>
      </c>
      <c r="E16" s="20" t="s">
        <v>21</v>
      </c>
      <c r="F16" s="2"/>
      <c r="G16" s="9"/>
    </row>
    <row r="17" spans="2:7" x14ac:dyDescent="0.25">
      <c r="B17" s="16">
        <v>-8.5</v>
      </c>
      <c r="C17" s="2">
        <v>1.95</v>
      </c>
      <c r="D17" s="19"/>
      <c r="E17" s="20"/>
      <c r="F17" s="3">
        <f>D$10-C17</f>
        <v>107.44999999999999</v>
      </c>
      <c r="G17" s="9"/>
    </row>
    <row r="18" spans="2:7" x14ac:dyDescent="0.25">
      <c r="B18" s="16">
        <v>-1</v>
      </c>
      <c r="C18" s="2">
        <v>3.85</v>
      </c>
      <c r="D18" s="19"/>
      <c r="E18" s="20"/>
      <c r="F18" s="3">
        <f t="shared" ref="F18" si="0">D$10-C18</f>
        <v>105.55</v>
      </c>
      <c r="G18" s="9"/>
    </row>
    <row r="19" spans="2:7" x14ac:dyDescent="0.25">
      <c r="B19" s="16">
        <v>3.5</v>
      </c>
      <c r="C19" s="2">
        <v>2.8</v>
      </c>
      <c r="D19" s="2"/>
      <c r="E19" s="2"/>
      <c r="F19" s="3">
        <f>D$9-C19</f>
        <v>103.56</v>
      </c>
      <c r="G19" s="9" t="s">
        <v>39</v>
      </c>
    </row>
    <row r="20" spans="2:7" x14ac:dyDescent="0.25">
      <c r="B20" s="16">
        <v>9</v>
      </c>
      <c r="C20" s="2">
        <v>3.43</v>
      </c>
      <c r="D20" s="2"/>
      <c r="E20" s="2"/>
      <c r="F20" s="3">
        <f t="shared" ref="F20:F35" si="1">D$9-C20</f>
        <v>102.92999999999999</v>
      </c>
      <c r="G20" s="9" t="s">
        <v>3</v>
      </c>
    </row>
    <row r="21" spans="2:7" x14ac:dyDescent="0.25">
      <c r="B21" s="16">
        <v>11</v>
      </c>
      <c r="C21" s="2">
        <v>3.92</v>
      </c>
      <c r="D21" s="2"/>
      <c r="E21" s="2"/>
      <c r="F21" s="3">
        <f t="shared" si="1"/>
        <v>102.44</v>
      </c>
      <c r="G21" s="9"/>
    </row>
    <row r="22" spans="2:7" x14ac:dyDescent="0.25">
      <c r="B22" s="16">
        <v>13</v>
      </c>
      <c r="C22" s="2">
        <v>3.64</v>
      </c>
      <c r="D22" s="2"/>
      <c r="E22" s="2"/>
      <c r="F22" s="3">
        <f t="shared" si="1"/>
        <v>102.72</v>
      </c>
      <c r="G22" s="9"/>
    </row>
    <row r="23" spans="2:7" x14ac:dyDescent="0.25">
      <c r="B23" s="16">
        <v>15</v>
      </c>
      <c r="C23" s="2">
        <v>4.1500000000000004</v>
      </c>
      <c r="D23" s="2"/>
      <c r="E23" s="2"/>
      <c r="F23" s="3">
        <f t="shared" si="1"/>
        <v>102.21</v>
      </c>
      <c r="G23" s="9"/>
    </row>
    <row r="24" spans="2:7" x14ac:dyDescent="0.25">
      <c r="B24" s="16">
        <v>17</v>
      </c>
      <c r="C24" s="2">
        <v>4.5999999999999996</v>
      </c>
      <c r="D24" s="2"/>
      <c r="E24" s="2"/>
      <c r="F24" s="3">
        <f t="shared" si="1"/>
        <v>101.76</v>
      </c>
      <c r="G24" s="9"/>
    </row>
    <row r="25" spans="2:7" x14ac:dyDescent="0.25">
      <c r="B25" s="16">
        <v>19</v>
      </c>
      <c r="C25" s="2">
        <v>4.6399999999999997</v>
      </c>
      <c r="D25" s="2"/>
      <c r="E25" s="2"/>
      <c r="F25" s="3">
        <f t="shared" si="1"/>
        <v>101.72</v>
      </c>
      <c r="G25" s="9"/>
    </row>
    <row r="26" spans="2:7" x14ac:dyDescent="0.25">
      <c r="B26" s="16">
        <v>21</v>
      </c>
      <c r="C26" s="2">
        <v>5.04</v>
      </c>
      <c r="D26" s="2"/>
      <c r="E26" s="2"/>
      <c r="F26" s="3">
        <f t="shared" si="1"/>
        <v>101.32</v>
      </c>
      <c r="G26" s="9"/>
    </row>
    <row r="27" spans="2:7" x14ac:dyDescent="0.25">
      <c r="B27" s="16">
        <v>23</v>
      </c>
      <c r="C27" s="2">
        <v>4.9000000000000004</v>
      </c>
      <c r="D27" s="2"/>
      <c r="E27" s="2"/>
      <c r="F27" s="3">
        <f t="shared" si="1"/>
        <v>101.46</v>
      </c>
      <c r="G27" s="9"/>
    </row>
    <row r="28" spans="2:7" x14ac:dyDescent="0.25">
      <c r="B28" s="16">
        <v>25</v>
      </c>
      <c r="C28" s="2">
        <v>5.13</v>
      </c>
      <c r="D28" s="2"/>
      <c r="E28" s="2"/>
      <c r="F28" s="3">
        <f t="shared" si="1"/>
        <v>101.23</v>
      </c>
      <c r="G28" s="9"/>
    </row>
    <row r="29" spans="2:7" x14ac:dyDescent="0.25">
      <c r="B29" s="16">
        <v>27</v>
      </c>
      <c r="C29" s="2">
        <v>4.84</v>
      </c>
      <c r="D29" s="2"/>
      <c r="E29" s="2"/>
      <c r="F29" s="3">
        <f t="shared" si="1"/>
        <v>101.52</v>
      </c>
      <c r="G29" s="9"/>
    </row>
    <row r="30" spans="2:7" x14ac:dyDescent="0.25">
      <c r="B30" s="16">
        <v>29</v>
      </c>
      <c r="C30" s="2">
        <v>4.28</v>
      </c>
      <c r="D30" s="2"/>
      <c r="E30" s="15"/>
      <c r="F30" s="3">
        <f t="shared" si="1"/>
        <v>102.08</v>
      </c>
      <c r="G30" s="9"/>
    </row>
    <row r="31" spans="2:7" x14ac:dyDescent="0.25">
      <c r="B31" s="16">
        <v>31</v>
      </c>
      <c r="C31" s="2">
        <v>3.75</v>
      </c>
      <c r="D31" s="2"/>
      <c r="E31" s="15"/>
      <c r="F31" s="3">
        <f t="shared" si="1"/>
        <v>102.61</v>
      </c>
      <c r="G31" s="9"/>
    </row>
    <row r="32" spans="2:7" x14ac:dyDescent="0.25">
      <c r="B32" s="16">
        <v>33</v>
      </c>
      <c r="C32" s="2">
        <v>3.65</v>
      </c>
      <c r="D32" s="2"/>
      <c r="E32" s="15"/>
      <c r="F32" s="3">
        <f t="shared" si="1"/>
        <v>102.71</v>
      </c>
      <c r="G32" s="9"/>
    </row>
    <row r="33" spans="2:7" x14ac:dyDescent="0.25">
      <c r="B33" s="16">
        <v>35</v>
      </c>
      <c r="C33" s="2">
        <v>3.55</v>
      </c>
      <c r="D33" s="2"/>
      <c r="E33" s="15"/>
      <c r="F33" s="3">
        <f t="shared" si="1"/>
        <v>102.81</v>
      </c>
      <c r="G33" s="9" t="s">
        <v>4</v>
      </c>
    </row>
    <row r="34" spans="2:7" x14ac:dyDescent="0.25">
      <c r="B34" s="16">
        <v>37.5</v>
      </c>
      <c r="C34" s="2">
        <v>2.98</v>
      </c>
      <c r="D34" s="2"/>
      <c r="E34" s="15"/>
      <c r="F34" s="3">
        <f t="shared" si="1"/>
        <v>103.38</v>
      </c>
      <c r="G34" s="9" t="s">
        <v>40</v>
      </c>
    </row>
    <row r="35" spans="2:7" x14ac:dyDescent="0.25">
      <c r="B35" s="16">
        <v>41.2</v>
      </c>
      <c r="C35" s="2">
        <v>0.22</v>
      </c>
      <c r="D35" s="2"/>
      <c r="E35" s="15"/>
      <c r="F35" s="3">
        <f t="shared" si="1"/>
        <v>106.14</v>
      </c>
      <c r="G35" s="9" t="s">
        <v>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workbookViewId="0">
      <selection activeCell="I5" sqref="I5"/>
    </sheetView>
  </sheetViews>
  <sheetFormatPr defaultRowHeight="15" x14ac:dyDescent="0.25"/>
  <cols>
    <col min="2" max="2" width="15.7109375" customWidth="1"/>
    <col min="3" max="3" width="13.85546875" customWidth="1"/>
    <col min="7" max="7" width="23.140625" bestFit="1" customWidth="1"/>
  </cols>
  <sheetData>
    <row r="1" spans="2:7" x14ac:dyDescent="0.25">
      <c r="B1" t="s">
        <v>11</v>
      </c>
      <c r="C1" s="1" t="s">
        <v>25</v>
      </c>
      <c r="E1" t="s">
        <v>17</v>
      </c>
      <c r="F1" t="s">
        <v>37</v>
      </c>
    </row>
    <row r="2" spans="2:7" x14ac:dyDescent="0.25">
      <c r="B2" t="s">
        <v>12</v>
      </c>
      <c r="C2" s="27" t="s">
        <v>63</v>
      </c>
      <c r="E2" t="s">
        <v>18</v>
      </c>
      <c r="F2" t="s">
        <v>27</v>
      </c>
    </row>
    <row r="3" spans="2:7" x14ac:dyDescent="0.25">
      <c r="B3" t="s">
        <v>13</v>
      </c>
      <c r="C3" s="28">
        <v>41844</v>
      </c>
    </row>
    <row r="4" spans="2:7" x14ac:dyDescent="0.25">
      <c r="B4" t="s">
        <v>14</v>
      </c>
      <c r="C4" s="1" t="s">
        <v>15</v>
      </c>
    </row>
    <row r="5" spans="2:7" x14ac:dyDescent="0.25">
      <c r="B5" t="s">
        <v>16</v>
      </c>
      <c r="C5" s="1"/>
      <c r="E5" t="s">
        <v>58</v>
      </c>
      <c r="G5">
        <v>64.900000000000006</v>
      </c>
    </row>
    <row r="7" spans="2:7" ht="15.75" thickBot="1" x14ac:dyDescent="0.3"/>
    <row r="8" spans="2:7" x14ac:dyDescent="0.25">
      <c r="B8" s="26" t="s">
        <v>10</v>
      </c>
      <c r="C8" s="5" t="s">
        <v>1</v>
      </c>
      <c r="D8" s="5" t="s">
        <v>0</v>
      </c>
      <c r="E8" s="5" t="s">
        <v>2</v>
      </c>
      <c r="F8" s="6" t="s">
        <v>9</v>
      </c>
    </row>
    <row r="9" spans="2:7" x14ac:dyDescent="0.25">
      <c r="B9" s="7" t="s">
        <v>44</v>
      </c>
      <c r="C9" s="2"/>
      <c r="D9" s="3">
        <v>109.4</v>
      </c>
      <c r="E9" s="2"/>
      <c r="F9" s="8"/>
    </row>
    <row r="10" spans="2:7" x14ac:dyDescent="0.25">
      <c r="B10" s="12"/>
      <c r="C10" s="13"/>
      <c r="D10" s="13"/>
      <c r="E10" s="13"/>
      <c r="F10" s="14"/>
    </row>
    <row r="11" spans="2:7" x14ac:dyDescent="0.25">
      <c r="B11" s="12"/>
      <c r="C11" s="13"/>
      <c r="D11" s="13"/>
      <c r="E11" s="13"/>
      <c r="F11" s="14"/>
    </row>
    <row r="12" spans="2:7" ht="15.75" thickBot="1" x14ac:dyDescent="0.3"/>
    <row r="13" spans="2:7" x14ac:dyDescent="0.25">
      <c r="B13" s="4"/>
      <c r="C13" s="5"/>
      <c r="D13" s="25" t="s">
        <v>0</v>
      </c>
      <c r="E13" s="5"/>
      <c r="F13" s="5"/>
      <c r="G13" s="6"/>
    </row>
    <row r="14" spans="2:7" x14ac:dyDescent="0.25">
      <c r="B14" s="21" t="s">
        <v>7</v>
      </c>
      <c r="C14" s="22" t="s">
        <v>8</v>
      </c>
      <c r="D14" s="23">
        <f>+F16+C16</f>
        <v>109.4</v>
      </c>
      <c r="E14" s="22"/>
      <c r="F14" s="22" t="s">
        <v>6</v>
      </c>
      <c r="G14" s="24"/>
    </row>
    <row r="15" spans="2:7" x14ac:dyDescent="0.25">
      <c r="B15" s="16"/>
      <c r="C15" s="2"/>
      <c r="D15" s="19" t="s">
        <v>20</v>
      </c>
      <c r="E15" s="20" t="s">
        <v>21</v>
      </c>
      <c r="F15" s="2"/>
      <c r="G15" s="9"/>
    </row>
    <row r="16" spans="2:7" x14ac:dyDescent="0.25">
      <c r="B16" s="16">
        <v>-4.5</v>
      </c>
      <c r="C16" s="3">
        <v>1.35</v>
      </c>
      <c r="D16" s="2"/>
      <c r="E16" s="2"/>
      <c r="F16" s="3">
        <f t="shared" ref="F16:F34" si="0">D$9-C16</f>
        <v>108.05000000000001</v>
      </c>
      <c r="G16" s="9" t="s">
        <v>41</v>
      </c>
    </row>
    <row r="17" spans="2:7" x14ac:dyDescent="0.25">
      <c r="B17" s="16">
        <v>-4.5</v>
      </c>
      <c r="C17" s="3">
        <v>1.76</v>
      </c>
      <c r="D17" s="2"/>
      <c r="E17" s="2"/>
      <c r="F17" s="3">
        <f t="shared" si="0"/>
        <v>107.64</v>
      </c>
      <c r="G17" s="9" t="s">
        <v>42</v>
      </c>
    </row>
    <row r="18" spans="2:7" x14ac:dyDescent="0.25">
      <c r="B18" s="16">
        <v>3</v>
      </c>
      <c r="C18" s="3">
        <v>4.05</v>
      </c>
      <c r="D18" s="2"/>
      <c r="E18" s="2"/>
      <c r="F18" s="3">
        <f t="shared" si="0"/>
        <v>105.35000000000001</v>
      </c>
      <c r="G18" s="9"/>
    </row>
    <row r="19" spans="2:7" x14ac:dyDescent="0.25">
      <c r="B19" s="16">
        <v>8</v>
      </c>
      <c r="C19" s="3">
        <v>4.04</v>
      </c>
      <c r="D19" s="2"/>
      <c r="E19" s="2"/>
      <c r="F19" s="3">
        <f t="shared" si="0"/>
        <v>105.36</v>
      </c>
      <c r="G19" s="9"/>
    </row>
    <row r="20" spans="2:7" x14ac:dyDescent="0.25">
      <c r="B20" s="16">
        <v>12</v>
      </c>
      <c r="C20" s="3">
        <v>6.05</v>
      </c>
      <c r="D20" s="2"/>
      <c r="E20" s="2"/>
      <c r="F20" s="3">
        <f t="shared" si="0"/>
        <v>103.35000000000001</v>
      </c>
      <c r="G20" s="9" t="s">
        <v>3</v>
      </c>
    </row>
    <row r="21" spans="2:7" x14ac:dyDescent="0.25">
      <c r="B21" s="16">
        <v>14</v>
      </c>
      <c r="C21" s="3">
        <v>6.54</v>
      </c>
      <c r="D21" s="2"/>
      <c r="E21" s="2"/>
      <c r="F21" s="3">
        <f t="shared" si="0"/>
        <v>102.86</v>
      </c>
      <c r="G21" s="9"/>
    </row>
    <row r="22" spans="2:7" x14ac:dyDescent="0.25">
      <c r="B22" s="16">
        <v>16</v>
      </c>
      <c r="C22" s="3">
        <v>7.63</v>
      </c>
      <c r="D22" s="2"/>
      <c r="E22" s="2"/>
      <c r="F22" s="3">
        <f t="shared" si="0"/>
        <v>101.77000000000001</v>
      </c>
      <c r="G22" s="9"/>
    </row>
    <row r="23" spans="2:7" x14ac:dyDescent="0.25">
      <c r="B23" s="16">
        <v>18</v>
      </c>
      <c r="C23" s="3">
        <v>7.65</v>
      </c>
      <c r="D23" s="15"/>
      <c r="E23" s="2"/>
      <c r="F23" s="3">
        <f t="shared" si="0"/>
        <v>101.75</v>
      </c>
      <c r="G23" s="9"/>
    </row>
    <row r="24" spans="2:7" x14ac:dyDescent="0.25">
      <c r="B24" s="16">
        <v>20</v>
      </c>
      <c r="C24" s="3">
        <v>8.3000000000000007</v>
      </c>
      <c r="D24" s="15"/>
      <c r="E24" s="2"/>
      <c r="F24" s="3">
        <f t="shared" si="0"/>
        <v>101.10000000000001</v>
      </c>
      <c r="G24" s="9"/>
    </row>
    <row r="25" spans="2:7" x14ac:dyDescent="0.25">
      <c r="B25" s="16">
        <v>22</v>
      </c>
      <c r="C25" s="3">
        <v>7.4</v>
      </c>
      <c r="D25" s="15"/>
      <c r="E25" s="2"/>
      <c r="F25" s="3">
        <f t="shared" si="0"/>
        <v>102</v>
      </c>
      <c r="G25" s="9"/>
    </row>
    <row r="26" spans="2:7" x14ac:dyDescent="0.25">
      <c r="B26" s="16">
        <v>24</v>
      </c>
      <c r="C26" s="3">
        <v>7.18</v>
      </c>
      <c r="D26" s="15"/>
      <c r="E26" s="2"/>
      <c r="F26" s="3">
        <f t="shared" si="0"/>
        <v>102.22</v>
      </c>
      <c r="G26" s="9"/>
    </row>
    <row r="27" spans="2:7" x14ac:dyDescent="0.25">
      <c r="B27" s="16">
        <v>26</v>
      </c>
      <c r="C27" s="3">
        <v>7.35</v>
      </c>
      <c r="D27" s="15"/>
      <c r="E27" s="2"/>
      <c r="F27" s="3">
        <f t="shared" si="0"/>
        <v>102.05000000000001</v>
      </c>
      <c r="G27" s="9"/>
    </row>
    <row r="28" spans="2:7" x14ac:dyDescent="0.25">
      <c r="B28" s="16">
        <v>28</v>
      </c>
      <c r="C28" s="3">
        <v>7.26</v>
      </c>
      <c r="D28" s="15"/>
      <c r="E28" s="2"/>
      <c r="F28" s="3">
        <f t="shared" si="0"/>
        <v>102.14</v>
      </c>
      <c r="G28" s="9"/>
    </row>
    <row r="29" spans="2:7" x14ac:dyDescent="0.25">
      <c r="B29" s="16">
        <v>30.4</v>
      </c>
      <c r="C29" s="3">
        <v>5.92</v>
      </c>
      <c r="D29" s="15"/>
      <c r="E29" s="2"/>
      <c r="F29" s="3">
        <f t="shared" si="0"/>
        <v>103.48</v>
      </c>
      <c r="G29" s="9" t="s">
        <v>4</v>
      </c>
    </row>
    <row r="30" spans="2:7" x14ac:dyDescent="0.25">
      <c r="B30" s="16">
        <v>34.4</v>
      </c>
      <c r="C30" s="3">
        <v>5.54</v>
      </c>
      <c r="D30" s="15"/>
      <c r="E30" s="2"/>
      <c r="F30" s="3">
        <f t="shared" si="0"/>
        <v>103.86</v>
      </c>
      <c r="G30" s="9"/>
    </row>
    <row r="31" spans="2:7" x14ac:dyDescent="0.25">
      <c r="B31" s="16">
        <v>38.799999999999997</v>
      </c>
      <c r="C31" s="3">
        <v>4.6500000000000004</v>
      </c>
      <c r="D31" s="15"/>
      <c r="E31" s="2"/>
      <c r="F31" s="3">
        <f t="shared" si="0"/>
        <v>104.75</v>
      </c>
      <c r="G31" s="9"/>
    </row>
    <row r="32" spans="2:7" x14ac:dyDescent="0.25">
      <c r="B32" s="16">
        <v>41</v>
      </c>
      <c r="C32" s="3">
        <v>1.77</v>
      </c>
      <c r="D32" s="15"/>
      <c r="E32" s="2"/>
      <c r="F32" s="3">
        <f t="shared" si="0"/>
        <v>107.63000000000001</v>
      </c>
      <c r="G32" s="9"/>
    </row>
    <row r="33" spans="2:7" x14ac:dyDescent="0.25">
      <c r="B33" s="16">
        <v>51.2</v>
      </c>
      <c r="C33" s="3">
        <v>1.8</v>
      </c>
      <c r="D33" s="15"/>
      <c r="E33" s="2"/>
      <c r="F33" s="3">
        <f t="shared" si="0"/>
        <v>107.60000000000001</v>
      </c>
      <c r="G33" s="9"/>
    </row>
    <row r="34" spans="2:7" x14ac:dyDescent="0.25">
      <c r="B34" s="16">
        <v>60.4</v>
      </c>
      <c r="C34" s="3">
        <v>0.1</v>
      </c>
      <c r="D34" s="2"/>
      <c r="E34" s="2"/>
      <c r="F34" s="3">
        <f t="shared" si="0"/>
        <v>109.30000000000001</v>
      </c>
      <c r="G34" s="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L24" sqref="L24"/>
    </sheetView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53</v>
      </c>
    </row>
    <row r="6" spans="1:1" x14ac:dyDescent="0.25">
      <c r="A6" t="s">
        <v>52</v>
      </c>
    </row>
    <row r="8" spans="1:1" x14ac:dyDescent="0.25">
      <c r="A8" t="s">
        <v>51</v>
      </c>
    </row>
    <row r="11" spans="1:1" x14ac:dyDescent="0.25">
      <c r="A11" t="s">
        <v>50</v>
      </c>
    </row>
    <row r="12" spans="1:1" x14ac:dyDescent="0.25">
      <c r="A12" t="s">
        <v>55</v>
      </c>
    </row>
    <row r="13" spans="1:1" x14ac:dyDescent="0.25">
      <c r="A13" t="s">
        <v>57</v>
      </c>
    </row>
    <row r="14" spans="1:1" x14ac:dyDescent="0.25">
      <c r="A14" t="s">
        <v>56</v>
      </c>
    </row>
    <row r="15" spans="1:1" x14ac:dyDescent="0.25">
      <c r="A15" t="s">
        <v>49</v>
      </c>
    </row>
    <row r="16" spans="1:1" x14ac:dyDescent="0.25">
      <c r="A16" t="s">
        <v>48</v>
      </c>
    </row>
    <row r="17" spans="1:1" x14ac:dyDescent="0.25">
      <c r="A17" t="s">
        <v>47</v>
      </c>
    </row>
    <row r="18" spans="1:1" x14ac:dyDescent="0.25">
      <c r="A18" t="s">
        <v>46</v>
      </c>
    </row>
    <row r="19" spans="1:1" x14ac:dyDescent="0.25">
      <c r="A1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xs-1</vt:lpstr>
      <vt:lpstr>XS 2</vt:lpstr>
      <vt:lpstr>XS 3</vt:lpstr>
      <vt:lpstr>XS 4</vt:lpstr>
      <vt:lpstr>XS 5</vt:lpstr>
      <vt:lpstr>readme</vt:lpstr>
    </vt:vector>
  </TitlesOfParts>
  <Company>Tetra Tech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Alaina Smith</dc:creator>
  <cp:lastModifiedBy>Zevenbergen, Lyle</cp:lastModifiedBy>
  <dcterms:created xsi:type="dcterms:W3CDTF">2013-11-15T22:35:15Z</dcterms:created>
  <dcterms:modified xsi:type="dcterms:W3CDTF">2014-12-19T20:57:12Z</dcterms:modified>
</cp:coreProperties>
</file>