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Chinook Creek\"/>
    </mc:Choice>
  </mc:AlternateContent>
  <bookViews>
    <workbookView xWindow="-15" yWindow="-15" windowWidth="12615" windowHeight="8730" activeTab="3"/>
  </bookViews>
  <sheets>
    <sheet name="Surface" sheetId="2" r:id="rId1"/>
    <sheet name="Summary" sheetId="3" r:id="rId2"/>
    <sheet name="readme" sheetId="6" r:id="rId3"/>
    <sheet name="Dist Chart" sheetId="5" r:id="rId4"/>
  </sheets>
  <externalReferences>
    <externalReference r:id="rId5"/>
  </externalReferences>
  <calcPr calcId="152511"/>
</workbook>
</file>

<file path=xl/calcChain.xml><?xml version="1.0" encoding="utf-8"?>
<calcChain xmlns="http://schemas.openxmlformats.org/spreadsheetml/2006/main">
  <c r="U14" i="2" l="1"/>
  <c r="U15" i="2" s="1"/>
  <c r="U16" i="2" s="1"/>
  <c r="U17" i="2" s="1"/>
  <c r="U18" i="2" s="1"/>
  <c r="U19" i="2" s="1"/>
  <c r="U20" i="2" s="1"/>
  <c r="U21" i="2" s="1"/>
  <c r="U22" i="2" s="1"/>
  <c r="U23" i="2" s="1"/>
  <c r="U24" i="2" s="1"/>
  <c r="U25" i="2" s="1"/>
  <c r="U26" i="2" s="1"/>
  <c r="U27" i="2" s="1"/>
  <c r="U28" i="2" s="1"/>
  <c r="U29" i="2" s="1"/>
  <c r="U30" i="2" s="1"/>
  <c r="U13" i="2"/>
  <c r="V13" i="2" s="1"/>
  <c r="N14" i="2"/>
  <c r="O13" i="2"/>
  <c r="G13" i="2"/>
  <c r="G14" i="2"/>
  <c r="N15" i="2" l="1"/>
  <c r="N16" i="2" s="1"/>
  <c r="O15" i="2"/>
  <c r="O16" i="2" s="1"/>
  <c r="O17" i="2" s="1"/>
  <c r="O18" i="2" s="1"/>
  <c r="O19" i="2" s="1"/>
  <c r="O20" i="2" s="1"/>
  <c r="O21" i="2" s="1"/>
  <c r="O22" i="2" s="1"/>
  <c r="O23" i="2" s="1"/>
  <c r="O24" i="2" s="1"/>
  <c r="O25" i="2" s="1"/>
  <c r="O26" i="2" s="1"/>
  <c r="O27" i="2" s="1"/>
  <c r="O28" i="2" s="1"/>
  <c r="O29" i="2" s="1"/>
  <c r="O30" i="2" s="1"/>
  <c r="O31" i="2" s="1"/>
  <c r="O32" i="2" s="1"/>
  <c r="H13" i="2"/>
  <c r="W14" i="2" l="1"/>
  <c r="W30" i="2" l="1"/>
  <c r="M50" i="2"/>
  <c r="E14" i="3" s="1"/>
  <c r="W13" i="2"/>
  <c r="W15" i="2"/>
  <c r="W50" i="2" l="1"/>
  <c r="G14" i="3" s="1"/>
  <c r="M43" i="2"/>
  <c r="E8" i="3" s="1"/>
  <c r="M46" i="2"/>
  <c r="E11" i="3" s="1"/>
  <c r="W16" i="2"/>
  <c r="M45" i="2"/>
  <c r="E10" i="3" s="1"/>
  <c r="M44" i="2"/>
  <c r="E9" i="3" s="1"/>
  <c r="M48" i="2" l="1"/>
  <c r="E13" i="3" s="1"/>
  <c r="W17" i="2"/>
  <c r="W18" i="2" l="1"/>
  <c r="W19" i="2" l="1"/>
  <c r="W20" i="2" l="1"/>
  <c r="W21" i="2" l="1"/>
  <c r="W22" i="2" l="1"/>
  <c r="W23" i="2" l="1"/>
  <c r="W24" i="2" l="1"/>
  <c r="W25" i="2" l="1"/>
  <c r="W26" i="2" l="1"/>
  <c r="W27" i="2" l="1"/>
  <c r="W29" i="2" l="1"/>
  <c r="W28" i="2"/>
  <c r="W43" i="2" l="1"/>
  <c r="G8" i="3" s="1"/>
  <c r="W46" i="2"/>
  <c r="G11" i="3" s="1"/>
  <c r="W45" i="2"/>
  <c r="G10" i="3" s="1"/>
  <c r="W44" i="2"/>
  <c r="G9" i="3" s="1"/>
  <c r="W48" i="2" l="1"/>
  <c r="G13" i="3" s="1"/>
</calcChain>
</file>

<file path=xl/sharedStrings.xml><?xml version="1.0" encoding="utf-8"?>
<sst xmlns="http://schemas.openxmlformats.org/spreadsheetml/2006/main" count="96" uniqueCount="68">
  <si>
    <t>River / Tributary:</t>
  </si>
  <si>
    <t>Crew:</t>
  </si>
  <si>
    <t xml:space="preserve">Site: </t>
  </si>
  <si>
    <t xml:space="preserve">PRM: </t>
  </si>
  <si>
    <t>Date / Time:</t>
  </si>
  <si>
    <t>Length &amp; Interval:</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</si>
  <si>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</si>
  <si>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</si>
  <si>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</si>
  <si>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</si>
  <si>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</si>
  <si>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</si>
  <si>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</si>
  <si>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</si>
  <si>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</si>
  <si>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</si>
  <si>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</si>
  <si>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</si>
  <si>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</si>
  <si>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</si>
  <si>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</si>
  <si>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</si>
  <si>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</si>
  <si>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</si>
  <si>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</si>
  <si>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</si>
  <si>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</si>
  <si>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</si>
  <si>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</si>
  <si>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</si>
  <si>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</si>
  <si>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</si>
  <si>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</si>
  <si>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</si>
  <si>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</si>
  <si>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</si>
  <si>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</si>
  <si>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</si>
  <si>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</si>
  <si>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</si>
  <si>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</si>
  <si>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</si>
  <si>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</si>
  <si>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</si>
  <si>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</si>
  <si>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</si>
  <si>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</si>
  <si>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</si>
  <si>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</si>
  <si>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</si>
  <si>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Subsurface Sample Performed with Surface?</t>
  </si>
  <si>
    <t>Sample Type:</t>
  </si>
  <si>
    <t>Northing / Lat:</t>
  </si>
  <si>
    <t>Easting/ Long:</t>
  </si>
  <si>
    <t>n/a</t>
  </si>
  <si>
    <t>RAV</t>
  </si>
  <si>
    <t>Chinook Cr</t>
  </si>
  <si>
    <t>DBT</t>
  </si>
  <si>
    <t>no</t>
  </si>
  <si>
    <t>Main Chan</t>
  </si>
  <si>
    <t>DT, BT, RV</t>
  </si>
  <si>
    <t>Surface Sample Data Sheet</t>
  </si>
  <si>
    <t>S3</t>
  </si>
  <si>
    <t>100' at 1'</t>
  </si>
  <si>
    <t>Transect on inside of bend</t>
  </si>
  <si>
    <t>looking d/s along S3</t>
  </si>
  <si>
    <t>bar material at 45' mark</t>
  </si>
  <si>
    <t>looking u/s along S3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</si>
</sst>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113">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5" xfId="0" applyFont="1" applyFill="1" applyBorder="1" applyAlignment="1">
      <alignment horizontal="right" vertical="center" wrapText="1"/>
    </xf>
    <xf numFmtId="0" fontId="1" fillId="0" borderId="3" xfId="0" applyFont="1" applyFill="1" applyBorder="1"/>
    <xf numFmtId="0" fontId="1" fillId="0" borderId="0" xfId="0" applyFont="1" applyFill="1" applyBorder="1"/>
    <xf numFmtId="0" fontId="1" fillId="0" borderId="3"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3"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2" xfId="0" applyFont="1" applyFill="1" applyBorder="1" applyAlignment="1"/>
    <xf numFmtId="0" fontId="8" fillId="0" borderId="4" xfId="0" applyFont="1" applyFill="1" applyBorder="1" applyAlignment="1"/>
    <xf numFmtId="0" fontId="8" fillId="0" borderId="15" xfId="0" applyFont="1" applyFill="1" applyBorder="1" applyAlignment="1"/>
    <xf numFmtId="0" fontId="8" fillId="0" borderId="7"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7" xfId="0" applyFont="1" applyFill="1" applyBorder="1" applyAlignment="1"/>
    <xf numFmtId="0" fontId="8" fillId="0" borderId="10" xfId="0" applyFont="1" applyFill="1" applyBorder="1" applyAlignment="1"/>
    <xf numFmtId="0" fontId="8" fillId="0" borderId="18" xfId="0" applyFont="1" applyFill="1" applyBorder="1" applyAlignment="1"/>
    <xf numFmtId="0" fontId="8" fillId="0" borderId="19"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3"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0" xfId="0" applyFont="1" applyBorder="1" applyAlignment="1">
      <alignment horizontal="center" vertical="center"/>
    </xf>
    <xf numFmtId="0" fontId="1" fillId="2" borderId="12" xfId="0" quotePrefix="1" applyFont="1" applyFill="1" applyBorder="1" applyAlignment="1">
      <alignment horizontal="center" vertical="center"/>
    </xf>
    <xf numFmtId="0" fontId="1" fillId="2" borderId="5" xfId="0" applyFont="1" applyFill="1" applyBorder="1" applyAlignment="1">
      <alignment horizontal="right" vertical="center" wrapText="1"/>
    </xf>
    <xf numFmtId="0" fontId="1" fillId="2" borderId="5" xfId="0" quotePrefix="1" applyFont="1" applyFill="1" applyBorder="1" applyAlignment="1">
      <alignment horizontal="center" vertical="center"/>
    </xf>
    <xf numFmtId="164" fontId="1" fillId="0" borderId="6" xfId="0" applyNumberFormat="1" applyFont="1" applyFill="1" applyBorder="1"/>
    <xf numFmtId="0" fontId="1" fillId="2" borderId="15" xfId="0" quotePrefix="1" applyFont="1" applyFill="1" applyBorder="1" applyAlignment="1">
      <alignment horizontal="center" vertical="center"/>
    </xf>
    <xf numFmtId="0" fontId="1" fillId="2" borderId="3" xfId="0" applyFont="1" applyFill="1" applyBorder="1" applyAlignment="1">
      <alignment horizontal="right" vertical="center" wrapText="1"/>
    </xf>
    <xf numFmtId="0" fontId="1" fillId="2" borderId="3" xfId="0" quotePrefix="1" applyFont="1" applyFill="1" applyBorder="1" applyAlignment="1">
      <alignment horizontal="center" vertical="center"/>
    </xf>
    <xf numFmtId="164" fontId="1" fillId="0" borderId="8" xfId="0" applyNumberFormat="1" applyFont="1" applyFill="1" applyBorder="1"/>
    <xf numFmtId="0" fontId="1" fillId="2" borderId="15"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15" xfId="0" quotePrefix="1" applyNumberFormat="1" applyFont="1" applyFill="1" applyBorder="1" applyAlignment="1">
      <alignment horizontal="center" vertical="center"/>
    </xf>
    <xf numFmtId="164" fontId="1" fillId="2" borderId="3" xfId="0" quotePrefix="1"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1" xfId="0" applyFont="1" applyFill="1" applyBorder="1" applyAlignment="1">
      <alignment horizontal="center" vertical="center"/>
    </xf>
    <xf numFmtId="164" fontId="1" fillId="0" borderId="22"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4" xfId="0" applyFont="1" applyFill="1" applyBorder="1"/>
    <xf numFmtId="0" fontId="1" fillId="0" borderId="24" xfId="0" applyFont="1" applyBorder="1"/>
    <xf numFmtId="0" fontId="1" fillId="0" borderId="24"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1" fillId="0" borderId="9" xfId="0" applyFont="1" applyFill="1" applyBorder="1" applyAlignment="1">
      <alignment horizontal="left"/>
    </xf>
    <xf numFmtId="0" fontId="1" fillId="0" borderId="2" xfId="0" applyFont="1" applyFill="1" applyBorder="1" applyAlignment="1">
      <alignment horizontal="left"/>
    </xf>
    <xf numFmtId="0" fontId="1" fillId="0" borderId="7" xfId="0" applyFont="1" applyFill="1" applyBorder="1" applyAlignment="1">
      <alignment horizontal="left"/>
    </xf>
    <xf numFmtId="0" fontId="1" fillId="2" borderId="0" xfId="0" applyFont="1" applyFill="1" applyBorder="1" applyAlignment="1">
      <alignment horizontal="center" vertical="center"/>
    </xf>
    <xf numFmtId="0" fontId="1" fillId="0" borderId="0" xfId="0" applyFont="1" applyBorder="1" applyAlignment="1">
      <alignment horizontal="left"/>
    </xf>
    <xf numFmtId="0" fontId="1" fillId="0" borderId="21" xfId="0" applyFont="1" applyBorder="1" applyAlignment="1">
      <alignment horizontal="left"/>
    </xf>
    <xf numFmtId="0" fontId="1" fillId="0" borderId="2" xfId="0" applyFont="1" applyBorder="1" applyAlignment="1">
      <alignment horizontal="left"/>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xf>
    <xf numFmtId="0" fontId="1" fillId="0" borderId="3" xfId="0" applyFont="1" applyFill="1" applyBorder="1" applyAlignment="1">
      <alignment horizontal="left"/>
    </xf>
    <xf numFmtId="0" fontId="1" fillId="0" borderId="9" xfId="0" applyFont="1" applyFill="1" applyBorder="1" applyAlignment="1">
      <alignment horizontal="left"/>
    </xf>
    <xf numFmtId="0" fontId="1" fillId="0" borderId="2" xfId="0" applyFont="1" applyFill="1" applyBorder="1" applyAlignment="1">
      <alignment horizontal="left"/>
    </xf>
    <xf numFmtId="0" fontId="1" fillId="0" borderId="7" xfId="0" applyFont="1" applyFill="1" applyBorder="1" applyAlignment="1">
      <alignment horizontal="left"/>
    </xf>
    <xf numFmtId="0" fontId="1" fillId="0" borderId="18"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8" fillId="0" borderId="9" xfId="0" applyFont="1" applyFill="1" applyBorder="1" applyAlignment="1">
      <alignment horizontal="center"/>
    </xf>
    <xf numFmtId="0" fontId="8" fillId="0" borderId="16" xfId="0" applyFont="1" applyFill="1" applyBorder="1" applyAlignment="1">
      <alignment horizontal="center"/>
    </xf>
    <xf numFmtId="0" fontId="8" fillId="0" borderId="18" xfId="0" applyFont="1" applyFill="1" applyBorder="1" applyAlignment="1">
      <alignment horizontal="center"/>
    </xf>
    <xf numFmtId="0" fontId="8" fillId="0" borderId="19"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Chinook Creek S3</a:t>
            </a:r>
            <a:endParaRPr lang="en-US"/>
          </a:p>
        </c:rich>
      </c:tx>
      <c:layout>
        <c:manualLayout>
          <c:xMode val="edge"/>
          <c:yMode val="edge"/>
          <c:x val="0.32478243155385395"/>
          <c:y val="3.0360450313232503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 S3</c:v>
          </c:tx>
          <c:spPr>
            <a:ln w="19050">
              <a:solidFill>
                <a:schemeClr val="accent6">
                  <a:lumMod val="75000"/>
                </a:schemeClr>
              </a:solidFill>
            </a:ln>
          </c:spPr>
          <c:marker>
            <c:symbol val="none"/>
          </c:marker>
          <c:xVal>
            <c:numRef>
              <c:f>Surface!$I$14:$I$32</c:f>
              <c:numCache>
                <c:formatCode>General</c:formatCode>
                <c:ptCount val="19"/>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760</c:v>
                </c:pt>
                <c:pt idx="18">
                  <c:v>1024</c:v>
                </c:pt>
              </c:numCache>
            </c:numRef>
          </c:xVal>
          <c:yVal>
            <c:numRef>
              <c:f>Surface!$O$14:$O$32</c:f>
              <c:numCache>
                <c:formatCode>General</c:formatCode>
                <c:ptCount val="19"/>
                <c:pt idx="0">
                  <c:v>0</c:v>
                </c:pt>
                <c:pt idx="1">
                  <c:v>0</c:v>
                </c:pt>
                <c:pt idx="2">
                  <c:v>0</c:v>
                </c:pt>
                <c:pt idx="3">
                  <c:v>0</c:v>
                </c:pt>
                <c:pt idx="4">
                  <c:v>0</c:v>
                </c:pt>
                <c:pt idx="5">
                  <c:v>2</c:v>
                </c:pt>
                <c:pt idx="6">
                  <c:v>8</c:v>
                </c:pt>
                <c:pt idx="7">
                  <c:v>14</c:v>
                </c:pt>
                <c:pt idx="8">
                  <c:v>18</c:v>
                </c:pt>
                <c:pt idx="9">
                  <c:v>30</c:v>
                </c:pt>
                <c:pt idx="10">
                  <c:v>51</c:v>
                </c:pt>
                <c:pt idx="11">
                  <c:v>67</c:v>
                </c:pt>
                <c:pt idx="12">
                  <c:v>76</c:v>
                </c:pt>
                <c:pt idx="13">
                  <c:v>89</c:v>
                </c:pt>
                <c:pt idx="14">
                  <c:v>97</c:v>
                </c:pt>
                <c:pt idx="15">
                  <c:v>98</c:v>
                </c:pt>
                <c:pt idx="16">
                  <c:v>100</c:v>
                </c:pt>
                <c:pt idx="17">
                  <c:v>100</c:v>
                </c:pt>
                <c:pt idx="18">
                  <c:v>100</c:v>
                </c:pt>
              </c:numCache>
            </c:numRef>
          </c:yVal>
          <c:smooth val="0"/>
        </c:ser>
        <c:dLbls>
          <c:showLegendKey val="0"/>
          <c:showVal val="0"/>
          <c:showCatName val="0"/>
          <c:showSerName val="0"/>
          <c:showPercent val="0"/>
          <c:showBubbleSize val="0"/>
        </c:dLbls>
        <c:axId val="545363000"/>
        <c:axId val="545363392"/>
      </c:scatterChart>
      <c:valAx>
        <c:axId val="54536300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545363392"/>
        <c:crosses val="autoZero"/>
        <c:crossBetween val="midCat"/>
        <c:majorUnit val="10"/>
        <c:minorUnit val="10"/>
      </c:valAx>
      <c:valAx>
        <c:axId val="54536339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54536300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8354587878350073"/>
          <c:y val="0.14901753793025568"/>
          <c:w val="0.22687717980206604"/>
          <c:h val="0.100927712280660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2"/>
  <sheetViews>
    <sheetView topLeftCell="A4" zoomScale="90" zoomScaleNormal="90" workbookViewId="0">
      <selection activeCell="O24" sqref="O24"/>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28515625" style="8" bestFit="1"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90" t="s">
        <v>61</v>
      </c>
      <c r="C2" s="90"/>
      <c r="D2" s="90"/>
      <c r="E2" s="90"/>
      <c r="F2" s="90"/>
      <c r="G2" s="90"/>
      <c r="H2" s="90"/>
      <c r="I2" s="90"/>
      <c r="J2" s="90"/>
      <c r="K2" s="90"/>
      <c r="L2" s="90"/>
      <c r="M2" s="90"/>
      <c r="N2" s="90"/>
      <c r="O2" s="90"/>
      <c r="P2" s="90"/>
      <c r="Q2" s="90"/>
      <c r="R2" s="90"/>
      <c r="S2" s="90"/>
      <c r="T2" s="90"/>
      <c r="U2" s="90"/>
      <c r="V2" s="90"/>
      <c r="Y2" s="90" t="s">
        <v>61</v>
      </c>
      <c r="Z2" s="90"/>
      <c r="AA2" s="90"/>
      <c r="AB2" s="90"/>
      <c r="AC2" s="90"/>
      <c r="AD2" s="90"/>
      <c r="AE2" s="90"/>
      <c r="AF2" s="90"/>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93" t="s">
        <v>0</v>
      </c>
      <c r="C4" s="93"/>
      <c r="D4" s="6" t="s">
        <v>56</v>
      </c>
      <c r="E4" s="6"/>
      <c r="F4" s="6"/>
      <c r="G4" s="6"/>
      <c r="J4" s="1"/>
      <c r="K4" s="6" t="s">
        <v>1</v>
      </c>
      <c r="L4" s="6" t="s">
        <v>60</v>
      </c>
      <c r="M4" s="6"/>
      <c r="N4" s="6"/>
      <c r="O4" s="6"/>
      <c r="P4" s="6"/>
      <c r="Q4" s="6"/>
      <c r="R4" s="6"/>
      <c r="S4" s="6"/>
      <c r="T4" s="6"/>
      <c r="Y4" s="8" t="s">
        <v>0</v>
      </c>
      <c r="Z4" s="6"/>
      <c r="AA4" s="6"/>
      <c r="AB4" s="1"/>
    </row>
    <row r="5" spans="2:33" x14ac:dyDescent="0.2">
      <c r="B5" s="89" t="s">
        <v>3</v>
      </c>
      <c r="C5" s="89"/>
      <c r="D5" s="9"/>
      <c r="E5" s="9"/>
      <c r="F5" s="9"/>
      <c r="G5" s="9"/>
      <c r="J5" s="1"/>
      <c r="K5" s="89" t="s">
        <v>5</v>
      </c>
      <c r="L5" s="89"/>
      <c r="M5" s="9" t="s">
        <v>63</v>
      </c>
      <c r="N5" s="9"/>
      <c r="O5" s="9"/>
      <c r="P5" s="9"/>
      <c r="Q5" s="9"/>
      <c r="R5" s="9"/>
      <c r="S5" s="9"/>
      <c r="T5" s="9"/>
      <c r="Y5" s="8" t="s">
        <v>2</v>
      </c>
      <c r="Z5" s="9"/>
      <c r="AA5" s="9"/>
      <c r="AB5" s="1"/>
    </row>
    <row r="6" spans="2:33" x14ac:dyDescent="0.2">
      <c r="B6" s="89" t="s">
        <v>4</v>
      </c>
      <c r="C6" s="89"/>
      <c r="D6" s="10">
        <v>41827</v>
      </c>
      <c r="E6" s="11">
        <v>0.62222222222222223</v>
      </c>
      <c r="F6" s="9"/>
      <c r="G6" s="9"/>
      <c r="J6" s="1"/>
      <c r="K6" s="8" t="s">
        <v>52</v>
      </c>
      <c r="M6" s="9">
        <v>3216696.5</v>
      </c>
      <c r="N6" s="9"/>
      <c r="O6" s="9"/>
      <c r="P6" s="9"/>
      <c r="Q6" s="9"/>
      <c r="R6" s="9"/>
      <c r="S6" s="9"/>
      <c r="T6" s="9"/>
      <c r="U6" s="9"/>
      <c r="V6" s="9"/>
      <c r="Y6" s="8" t="s">
        <v>4</v>
      </c>
      <c r="Z6" s="10"/>
      <c r="AA6" s="11"/>
    </row>
    <row r="7" spans="2:33" x14ac:dyDescent="0.2">
      <c r="B7" s="89" t="s">
        <v>49</v>
      </c>
      <c r="C7" s="89"/>
      <c r="D7" s="9" t="s">
        <v>57</v>
      </c>
      <c r="E7" s="9"/>
      <c r="F7" s="9"/>
      <c r="G7" s="9"/>
      <c r="J7" s="12"/>
      <c r="K7" s="13" t="s">
        <v>53</v>
      </c>
      <c r="L7" s="13"/>
      <c r="M7" s="14">
        <v>1780798</v>
      </c>
      <c r="N7" s="15"/>
      <c r="O7" s="15"/>
      <c r="P7" s="15"/>
      <c r="Q7" s="9"/>
      <c r="R7" s="9"/>
      <c r="S7" s="9"/>
      <c r="T7" s="9"/>
      <c r="U7" s="9"/>
      <c r="V7" s="9"/>
      <c r="Y7" s="8"/>
      <c r="Z7" s="8"/>
      <c r="AA7" s="8"/>
      <c r="AE7" s="16"/>
    </row>
    <row r="8" spans="2:33" x14ac:dyDescent="0.2">
      <c r="B8" s="14" t="s">
        <v>46</v>
      </c>
      <c r="C8" s="14"/>
      <c r="D8" s="9" t="s">
        <v>62</v>
      </c>
      <c r="E8" s="9"/>
      <c r="F8" s="9"/>
      <c r="G8" s="9"/>
      <c r="J8" s="12"/>
      <c r="K8" s="13" t="s">
        <v>6</v>
      </c>
      <c r="L8" s="13"/>
      <c r="M8" s="14" t="s">
        <v>64</v>
      </c>
      <c r="N8" s="15"/>
      <c r="O8" s="15"/>
      <c r="P8" s="15"/>
      <c r="Q8" s="9"/>
      <c r="R8" s="9"/>
      <c r="S8" s="9"/>
      <c r="T8" s="9"/>
      <c r="U8" s="9"/>
      <c r="V8" s="9"/>
      <c r="Y8" s="8"/>
      <c r="Z8" s="8"/>
      <c r="AA8" s="8"/>
      <c r="AE8" s="16"/>
    </row>
    <row r="9" spans="2:33" x14ac:dyDescent="0.2">
      <c r="B9" s="82" t="s">
        <v>50</v>
      </c>
      <c r="C9" s="82"/>
      <c r="D9" s="9"/>
      <c r="E9" s="9"/>
      <c r="F9" s="9"/>
      <c r="G9" s="9" t="s">
        <v>58</v>
      </c>
      <c r="K9" s="9"/>
      <c r="L9" s="9"/>
      <c r="M9" s="9">
        <v>486</v>
      </c>
      <c r="N9" s="9" t="s">
        <v>65</v>
      </c>
      <c r="O9" s="9"/>
      <c r="P9" s="9"/>
      <c r="Q9" s="9"/>
      <c r="R9" s="9"/>
      <c r="S9" s="9"/>
      <c r="T9" s="9"/>
      <c r="U9" s="9"/>
      <c r="V9" s="9"/>
      <c r="Y9" s="8" t="s">
        <v>7</v>
      </c>
      <c r="Z9" s="8"/>
      <c r="AA9" s="8"/>
      <c r="AB9" s="17"/>
      <c r="AC9" s="16"/>
      <c r="AD9" s="16"/>
      <c r="AE9" s="16"/>
    </row>
    <row r="10" spans="2:33" ht="13.9" x14ac:dyDescent="0.25">
      <c r="B10" s="6" t="s">
        <v>51</v>
      </c>
      <c r="C10" s="6"/>
      <c r="D10" s="9" t="s">
        <v>59</v>
      </c>
      <c r="E10" s="9"/>
      <c r="F10" s="9"/>
      <c r="G10" s="9"/>
      <c r="H10" s="2"/>
      <c r="I10" s="1"/>
      <c r="J10" s="1"/>
      <c r="K10" s="9"/>
      <c r="L10" s="9"/>
      <c r="M10" s="9">
        <v>487</v>
      </c>
      <c r="N10" s="9" t="s">
        <v>66</v>
      </c>
      <c r="O10" s="9"/>
      <c r="P10" s="9"/>
      <c r="Q10" s="9"/>
      <c r="R10" s="9"/>
      <c r="S10" s="9"/>
      <c r="T10" s="9"/>
      <c r="U10" s="9"/>
      <c r="V10" s="9"/>
      <c r="Y10" s="6" t="s">
        <v>54</v>
      </c>
      <c r="Z10" s="6"/>
      <c r="AA10" s="6"/>
      <c r="AB10" s="18"/>
      <c r="AC10" s="19"/>
      <c r="AD10" s="19"/>
      <c r="AE10" s="19"/>
      <c r="AF10" s="6"/>
    </row>
    <row r="11" spans="2:33" s="8" customFormat="1" ht="15.6" x14ac:dyDescent="0.3">
      <c r="B11" s="20"/>
      <c r="C11" s="91"/>
      <c r="D11" s="91"/>
      <c r="E11" s="91"/>
      <c r="F11" s="91"/>
      <c r="G11" s="91"/>
      <c r="H11" s="91"/>
      <c r="I11" s="21"/>
      <c r="J11" s="21"/>
      <c r="K11" s="21"/>
      <c r="L11" s="21"/>
      <c r="M11" s="8">
        <v>488</v>
      </c>
      <c r="N11" s="87" t="s">
        <v>67</v>
      </c>
      <c r="Y11" s="9"/>
      <c r="Z11" s="9"/>
      <c r="AA11" s="9"/>
      <c r="AB11" s="13"/>
      <c r="AC11" s="15"/>
      <c r="AD11" s="15"/>
      <c r="AE11" s="15"/>
      <c r="AF11" s="9"/>
      <c r="AG11" s="1"/>
    </row>
    <row r="12" spans="2:33" s="8" customFormat="1" ht="31.9" thickBot="1" x14ac:dyDescent="0.3">
      <c r="B12" s="22" t="s">
        <v>8</v>
      </c>
      <c r="C12" s="92" t="s">
        <v>9</v>
      </c>
      <c r="D12" s="92"/>
      <c r="E12" s="92"/>
      <c r="F12" s="92"/>
      <c r="G12" s="23" t="s">
        <v>10</v>
      </c>
      <c r="H12" s="23" t="s">
        <v>11</v>
      </c>
      <c r="I12" s="22" t="s">
        <v>8</v>
      </c>
      <c r="J12" s="92" t="s">
        <v>12</v>
      </c>
      <c r="K12" s="92"/>
      <c r="L12" s="92"/>
      <c r="M12" s="92"/>
      <c r="N12" s="23" t="s">
        <v>10</v>
      </c>
      <c r="O12" s="23" t="s">
        <v>11</v>
      </c>
      <c r="P12" s="22" t="s">
        <v>8</v>
      </c>
      <c r="Q12" s="92" t="s">
        <v>13</v>
      </c>
      <c r="R12" s="92"/>
      <c r="S12" s="92"/>
      <c r="T12" s="92"/>
      <c r="U12" s="23" t="s">
        <v>10</v>
      </c>
      <c r="V12" s="23" t="s">
        <v>11</v>
      </c>
      <c r="W12" s="58" t="s">
        <v>14</v>
      </c>
      <c r="X12" s="74"/>
      <c r="Y12" s="9"/>
      <c r="Z12" s="9"/>
      <c r="AA12" s="9"/>
      <c r="AB12" s="13"/>
      <c r="AC12" s="15"/>
      <c r="AD12" s="15"/>
      <c r="AE12" s="15"/>
      <c r="AF12" s="9"/>
      <c r="AG12" s="1"/>
    </row>
    <row r="13" spans="2:33" s="26" customFormat="1" ht="13.9" x14ac:dyDescent="0.25">
      <c r="B13" s="59" t="s">
        <v>15</v>
      </c>
      <c r="C13" s="94"/>
      <c r="D13" s="94"/>
      <c r="E13" s="94"/>
      <c r="F13" s="94"/>
      <c r="G13" s="24">
        <f>C13</f>
        <v>0</v>
      </c>
      <c r="H13" s="60">
        <f>G13</f>
        <v>0</v>
      </c>
      <c r="I13" s="61" t="s">
        <v>15</v>
      </c>
      <c r="J13" s="94"/>
      <c r="K13" s="94"/>
      <c r="L13" s="94"/>
      <c r="M13" s="94"/>
      <c r="N13" s="24"/>
      <c r="O13" s="60">
        <f>+N13</f>
        <v>0</v>
      </c>
      <c r="P13" s="61" t="s">
        <v>15</v>
      </c>
      <c r="Q13" s="94"/>
      <c r="R13" s="94"/>
      <c r="S13" s="94"/>
      <c r="T13" s="94"/>
      <c r="U13" s="24">
        <f>Q13</f>
        <v>0</v>
      </c>
      <c r="V13" s="60">
        <f>U13</f>
        <v>0</v>
      </c>
      <c r="W13" s="62">
        <f>AVERAGE(V13,O13,H13)</f>
        <v>0</v>
      </c>
      <c r="X13" s="33"/>
      <c r="Y13" s="9"/>
      <c r="Z13" s="9"/>
      <c r="AA13" s="9"/>
      <c r="AB13" s="13"/>
      <c r="AC13" s="15"/>
      <c r="AD13" s="15"/>
      <c r="AE13" s="15"/>
      <c r="AF13" s="9"/>
      <c r="AG13" s="1"/>
    </row>
    <row r="14" spans="2:33" s="26" customFormat="1" x14ac:dyDescent="0.2">
      <c r="B14" s="63">
        <v>2</v>
      </c>
      <c r="C14" s="95"/>
      <c r="D14" s="95"/>
      <c r="E14" s="95"/>
      <c r="F14" s="95"/>
      <c r="G14" s="27">
        <f>C14</f>
        <v>0</v>
      </c>
      <c r="H14" s="64">
        <v>0</v>
      </c>
      <c r="I14" s="65">
        <v>2</v>
      </c>
      <c r="J14" s="95"/>
      <c r="K14" s="95"/>
      <c r="L14" s="95"/>
      <c r="M14" s="95"/>
      <c r="N14" s="27">
        <f>J14</f>
        <v>0</v>
      </c>
      <c r="O14" s="64">
        <v>0</v>
      </c>
      <c r="P14" s="65">
        <v>2</v>
      </c>
      <c r="Q14" s="95"/>
      <c r="R14" s="95"/>
      <c r="S14" s="95"/>
      <c r="T14" s="95"/>
      <c r="U14" s="27">
        <f>Q14</f>
        <v>0</v>
      </c>
      <c r="V14" s="64">
        <v>0</v>
      </c>
      <c r="W14" s="66">
        <f>AVERAGE(V14,O14,H14)</f>
        <v>0</v>
      </c>
      <c r="X14" s="33"/>
      <c r="Y14" s="9"/>
      <c r="Z14" s="9"/>
      <c r="AA14" s="9"/>
      <c r="AB14" s="13"/>
      <c r="AC14" s="15"/>
      <c r="AD14" s="15"/>
      <c r="AE14" s="15"/>
      <c r="AF14" s="9"/>
      <c r="AG14" s="1"/>
    </row>
    <row r="15" spans="2:33" s="26" customFormat="1" ht="13.9" x14ac:dyDescent="0.25">
      <c r="B15" s="67">
        <v>2.8</v>
      </c>
      <c r="C15" s="95"/>
      <c r="D15" s="95"/>
      <c r="E15" s="95"/>
      <c r="F15" s="95"/>
      <c r="G15" s="27"/>
      <c r="H15" s="64"/>
      <c r="I15" s="68">
        <v>2.8</v>
      </c>
      <c r="J15" s="95"/>
      <c r="K15" s="95"/>
      <c r="L15" s="95"/>
      <c r="M15" s="95"/>
      <c r="N15" s="27">
        <f>J15+N14</f>
        <v>0</v>
      </c>
      <c r="O15" s="64">
        <f>100*N14/SUM(N$14:N$31)+O14</f>
        <v>0</v>
      </c>
      <c r="P15" s="68">
        <v>2.8</v>
      </c>
      <c r="Q15" s="95"/>
      <c r="R15" s="95"/>
      <c r="S15" s="95"/>
      <c r="T15" s="95"/>
      <c r="U15" s="27">
        <f>Q15+U14</f>
        <v>0</v>
      </c>
      <c r="V15" s="64"/>
      <c r="W15" s="66">
        <f t="shared" ref="W15:W26" si="0">AVERAGE(V15,O15,H15)</f>
        <v>0</v>
      </c>
      <c r="X15" s="33"/>
      <c r="Y15" s="9"/>
      <c r="Z15" s="9"/>
      <c r="AA15" s="9"/>
      <c r="AB15" s="13"/>
      <c r="AC15" s="15"/>
      <c r="AD15" s="15"/>
      <c r="AE15" s="15"/>
      <c r="AF15" s="9"/>
      <c r="AG15" s="1"/>
    </row>
    <row r="16" spans="2:33" s="26" customFormat="1" ht="13.9" x14ac:dyDescent="0.25">
      <c r="B16" s="63">
        <v>4</v>
      </c>
      <c r="C16" s="95"/>
      <c r="D16" s="95"/>
      <c r="E16" s="95"/>
      <c r="F16" s="95"/>
      <c r="G16" s="27"/>
      <c r="H16" s="64"/>
      <c r="I16" s="65">
        <v>4</v>
      </c>
      <c r="J16" s="95"/>
      <c r="K16" s="95"/>
      <c r="L16" s="95"/>
      <c r="M16" s="95"/>
      <c r="N16" s="27">
        <f t="shared" ref="N16" si="1">J16+N15</f>
        <v>0</v>
      </c>
      <c r="O16" s="64">
        <f t="shared" ref="O16:O32" si="2">100*N15/SUM(N$14:N$31)+O15</f>
        <v>0</v>
      </c>
      <c r="P16" s="65">
        <v>4</v>
      </c>
      <c r="Q16" s="95"/>
      <c r="R16" s="95"/>
      <c r="S16" s="95"/>
      <c r="T16" s="95"/>
      <c r="U16" s="27">
        <f t="shared" ref="U16:U30" si="3">Q16+U15</f>
        <v>0</v>
      </c>
      <c r="V16" s="64"/>
      <c r="W16" s="66">
        <f t="shared" si="0"/>
        <v>0</v>
      </c>
      <c r="X16" s="33"/>
      <c r="Y16" s="9"/>
      <c r="Z16" s="9"/>
      <c r="AA16" s="9"/>
      <c r="AB16" s="13"/>
      <c r="AC16" s="9"/>
      <c r="AD16" s="9"/>
      <c r="AE16" s="9"/>
      <c r="AF16" s="9"/>
      <c r="AG16" s="1"/>
    </row>
    <row r="17" spans="2:33" s="26" customFormat="1" ht="17.45" x14ac:dyDescent="0.3">
      <c r="B17" s="63">
        <v>5.6</v>
      </c>
      <c r="C17" s="95"/>
      <c r="D17" s="95"/>
      <c r="E17" s="95"/>
      <c r="F17" s="95"/>
      <c r="G17" s="27"/>
      <c r="H17" s="64"/>
      <c r="I17" s="65">
        <v>5.6</v>
      </c>
      <c r="J17" s="95"/>
      <c r="K17" s="95"/>
      <c r="L17" s="95"/>
      <c r="M17" s="95"/>
      <c r="N17" s="27">
        <v>0</v>
      </c>
      <c r="O17" s="64">
        <f t="shared" si="2"/>
        <v>0</v>
      </c>
      <c r="P17" s="65">
        <v>5.6</v>
      </c>
      <c r="Q17" s="95"/>
      <c r="R17" s="95"/>
      <c r="S17" s="95"/>
      <c r="T17" s="95"/>
      <c r="U17" s="27">
        <f t="shared" si="3"/>
        <v>0</v>
      </c>
      <c r="V17" s="64"/>
      <c r="W17" s="66">
        <f t="shared" si="0"/>
        <v>0</v>
      </c>
      <c r="X17" s="33"/>
      <c r="Y17" s="28" t="s">
        <v>16</v>
      </c>
      <c r="Z17" s="29"/>
      <c r="AA17" s="29"/>
      <c r="AB17" s="30"/>
      <c r="AC17" s="31"/>
      <c r="AD17" s="31"/>
      <c r="AE17" s="31"/>
      <c r="AF17" s="31"/>
      <c r="AG17" s="1"/>
    </row>
    <row r="18" spans="2:33" s="26" customFormat="1" ht="13.9" x14ac:dyDescent="0.25">
      <c r="B18" s="63">
        <v>8</v>
      </c>
      <c r="C18" s="95"/>
      <c r="D18" s="95"/>
      <c r="E18" s="95"/>
      <c r="F18" s="95"/>
      <c r="G18" s="27"/>
      <c r="H18" s="64"/>
      <c r="I18" s="65">
        <v>8</v>
      </c>
      <c r="J18" s="95"/>
      <c r="K18" s="95"/>
      <c r="L18" s="95"/>
      <c r="M18" s="95"/>
      <c r="N18" s="27">
        <v>2</v>
      </c>
      <c r="O18" s="64">
        <f t="shared" si="2"/>
        <v>0</v>
      </c>
      <c r="P18" s="65">
        <v>8</v>
      </c>
      <c r="Q18" s="95"/>
      <c r="R18" s="95"/>
      <c r="S18" s="95"/>
      <c r="T18" s="95"/>
      <c r="U18" s="27">
        <f t="shared" si="3"/>
        <v>0</v>
      </c>
      <c r="V18" s="64"/>
      <c r="W18" s="66">
        <f t="shared" si="0"/>
        <v>0</v>
      </c>
      <c r="X18" s="33"/>
      <c r="Y18" s="31" t="s">
        <v>17</v>
      </c>
      <c r="Z18" s="96" t="s">
        <v>18</v>
      </c>
      <c r="AA18" s="96"/>
      <c r="AB18" s="96"/>
      <c r="AC18" s="96"/>
      <c r="AD18" s="96"/>
      <c r="AE18" s="96"/>
      <c r="AF18" s="96"/>
      <c r="AG18" s="8"/>
    </row>
    <row r="19" spans="2:33" s="26" customFormat="1" ht="13.9" x14ac:dyDescent="0.25">
      <c r="B19" s="63">
        <v>11</v>
      </c>
      <c r="C19" s="95"/>
      <c r="D19" s="95"/>
      <c r="E19" s="95"/>
      <c r="F19" s="95"/>
      <c r="G19" s="27"/>
      <c r="H19" s="64"/>
      <c r="I19" s="65">
        <v>11</v>
      </c>
      <c r="J19" s="95"/>
      <c r="K19" s="95"/>
      <c r="L19" s="95"/>
      <c r="M19" s="95"/>
      <c r="N19" s="27">
        <v>6</v>
      </c>
      <c r="O19" s="64">
        <f t="shared" si="2"/>
        <v>2</v>
      </c>
      <c r="P19" s="65">
        <v>11</v>
      </c>
      <c r="Q19" s="95"/>
      <c r="R19" s="95"/>
      <c r="S19" s="95"/>
      <c r="T19" s="95"/>
      <c r="U19" s="27">
        <f t="shared" si="3"/>
        <v>0</v>
      </c>
      <c r="V19" s="64"/>
      <c r="W19" s="66">
        <f>AVERAGE(V19,O19,H19)</f>
        <v>2</v>
      </c>
      <c r="X19" s="33"/>
      <c r="Y19" s="32"/>
      <c r="Z19" s="97"/>
      <c r="AA19" s="97"/>
      <c r="AB19" s="97"/>
      <c r="AC19" s="97"/>
      <c r="AD19" s="97"/>
      <c r="AE19" s="97"/>
      <c r="AF19" s="97"/>
    </row>
    <row r="20" spans="2:33" s="26" customFormat="1" ht="13.9" x14ac:dyDescent="0.25">
      <c r="B20" s="63">
        <v>16</v>
      </c>
      <c r="C20" s="95"/>
      <c r="D20" s="95"/>
      <c r="E20" s="95"/>
      <c r="F20" s="95"/>
      <c r="G20" s="27"/>
      <c r="H20" s="64"/>
      <c r="I20" s="65">
        <v>16</v>
      </c>
      <c r="J20" s="95"/>
      <c r="K20" s="95"/>
      <c r="L20" s="95"/>
      <c r="M20" s="95"/>
      <c r="N20" s="27">
        <v>6</v>
      </c>
      <c r="O20" s="64">
        <f t="shared" si="2"/>
        <v>8</v>
      </c>
      <c r="P20" s="65">
        <v>16</v>
      </c>
      <c r="Q20" s="95"/>
      <c r="R20" s="95"/>
      <c r="S20" s="95"/>
      <c r="T20" s="95"/>
      <c r="U20" s="27">
        <f t="shared" si="3"/>
        <v>0</v>
      </c>
      <c r="V20" s="64"/>
      <c r="W20" s="66">
        <f t="shared" si="0"/>
        <v>8</v>
      </c>
      <c r="X20" s="33"/>
      <c r="Y20" s="32"/>
      <c r="Z20" s="97"/>
      <c r="AA20" s="97"/>
      <c r="AB20" s="97"/>
      <c r="AC20" s="97"/>
      <c r="AD20" s="97"/>
      <c r="AE20" s="97"/>
      <c r="AF20" s="97"/>
    </row>
    <row r="21" spans="2:33" s="26" customFormat="1" ht="13.9" x14ac:dyDescent="0.25">
      <c r="B21" s="63">
        <v>22.5</v>
      </c>
      <c r="C21" s="95"/>
      <c r="D21" s="95"/>
      <c r="E21" s="95"/>
      <c r="F21" s="95"/>
      <c r="G21" s="27"/>
      <c r="H21" s="64"/>
      <c r="I21" s="65">
        <v>22.5</v>
      </c>
      <c r="J21" s="95"/>
      <c r="K21" s="95"/>
      <c r="L21" s="95"/>
      <c r="M21" s="95"/>
      <c r="N21" s="27">
        <v>4</v>
      </c>
      <c r="O21" s="64">
        <f t="shared" si="2"/>
        <v>14</v>
      </c>
      <c r="P21" s="65">
        <v>22.5</v>
      </c>
      <c r="Q21" s="95"/>
      <c r="R21" s="95"/>
      <c r="S21" s="95"/>
      <c r="T21" s="95"/>
      <c r="U21" s="27">
        <f t="shared" si="3"/>
        <v>0</v>
      </c>
      <c r="V21" s="64"/>
      <c r="W21" s="66">
        <f t="shared" si="0"/>
        <v>14</v>
      </c>
      <c r="X21" s="33"/>
      <c r="Y21" s="25"/>
      <c r="Z21" s="97"/>
      <c r="AA21" s="97"/>
      <c r="AB21" s="97"/>
      <c r="AC21" s="97"/>
      <c r="AD21" s="97"/>
      <c r="AE21" s="97"/>
      <c r="AF21" s="97"/>
    </row>
    <row r="22" spans="2:33" s="26" customFormat="1" ht="13.9" x14ac:dyDescent="0.25">
      <c r="B22" s="63">
        <v>32</v>
      </c>
      <c r="C22" s="95"/>
      <c r="D22" s="95"/>
      <c r="E22" s="95"/>
      <c r="F22" s="95"/>
      <c r="G22" s="27"/>
      <c r="H22" s="64"/>
      <c r="I22" s="65">
        <v>32</v>
      </c>
      <c r="J22" s="95"/>
      <c r="K22" s="95"/>
      <c r="L22" s="95"/>
      <c r="M22" s="95"/>
      <c r="N22" s="27">
        <v>12</v>
      </c>
      <c r="O22" s="64">
        <f t="shared" si="2"/>
        <v>18</v>
      </c>
      <c r="P22" s="65">
        <v>32</v>
      </c>
      <c r="Q22" s="95"/>
      <c r="R22" s="95"/>
      <c r="S22" s="95"/>
      <c r="T22" s="95"/>
      <c r="U22" s="27">
        <f t="shared" si="3"/>
        <v>0</v>
      </c>
      <c r="V22" s="64"/>
      <c r="W22" s="66">
        <f t="shared" si="0"/>
        <v>18</v>
      </c>
      <c r="X22" s="33"/>
      <c r="Y22" s="25"/>
      <c r="Z22" s="97"/>
      <c r="AA22" s="97"/>
      <c r="AB22" s="97"/>
      <c r="AC22" s="97"/>
      <c r="AD22" s="97"/>
      <c r="AE22" s="97"/>
      <c r="AF22" s="97"/>
    </row>
    <row r="23" spans="2:33" s="26" customFormat="1" ht="13.9" x14ac:dyDescent="0.25">
      <c r="B23" s="63">
        <v>45</v>
      </c>
      <c r="C23" s="95"/>
      <c r="D23" s="95"/>
      <c r="E23" s="95"/>
      <c r="F23" s="95"/>
      <c r="G23" s="27"/>
      <c r="H23" s="64"/>
      <c r="I23" s="65">
        <v>45</v>
      </c>
      <c r="J23" s="95"/>
      <c r="K23" s="95"/>
      <c r="L23" s="95"/>
      <c r="M23" s="95"/>
      <c r="N23" s="27">
        <v>21</v>
      </c>
      <c r="O23" s="64">
        <f t="shared" si="2"/>
        <v>30</v>
      </c>
      <c r="P23" s="65">
        <v>45</v>
      </c>
      <c r="Q23" s="95"/>
      <c r="R23" s="95"/>
      <c r="S23" s="95"/>
      <c r="T23" s="95"/>
      <c r="U23" s="27">
        <f t="shared" si="3"/>
        <v>0</v>
      </c>
      <c r="V23" s="64"/>
      <c r="W23" s="66">
        <f t="shared" si="0"/>
        <v>30</v>
      </c>
      <c r="X23" s="33"/>
      <c r="Y23" s="25"/>
      <c r="Z23" s="97"/>
      <c r="AA23" s="97"/>
      <c r="AB23" s="97"/>
      <c r="AC23" s="97"/>
      <c r="AD23" s="97"/>
      <c r="AE23" s="97"/>
      <c r="AF23" s="97"/>
    </row>
    <row r="24" spans="2:33" s="26" customFormat="1" ht="13.9" x14ac:dyDescent="0.25">
      <c r="B24" s="69">
        <v>64</v>
      </c>
      <c r="C24" s="95"/>
      <c r="D24" s="95"/>
      <c r="E24" s="95"/>
      <c r="F24" s="95"/>
      <c r="G24" s="27"/>
      <c r="H24" s="64"/>
      <c r="I24" s="70">
        <v>64</v>
      </c>
      <c r="J24" s="95"/>
      <c r="K24" s="95"/>
      <c r="L24" s="95"/>
      <c r="M24" s="95"/>
      <c r="N24" s="27">
        <v>16</v>
      </c>
      <c r="O24" s="64">
        <f t="shared" si="2"/>
        <v>51</v>
      </c>
      <c r="P24" s="70">
        <v>64</v>
      </c>
      <c r="Q24" s="95"/>
      <c r="R24" s="95"/>
      <c r="S24" s="95"/>
      <c r="T24" s="95"/>
      <c r="U24" s="27">
        <f t="shared" si="3"/>
        <v>0</v>
      </c>
      <c r="V24" s="64"/>
      <c r="W24" s="66">
        <f t="shared" si="0"/>
        <v>51</v>
      </c>
      <c r="X24" s="33"/>
      <c r="Y24" s="25"/>
      <c r="Z24" s="97"/>
      <c r="AA24" s="97"/>
      <c r="AB24" s="97"/>
      <c r="AC24" s="97"/>
      <c r="AD24" s="97"/>
      <c r="AE24" s="97"/>
      <c r="AF24" s="97"/>
    </row>
    <row r="25" spans="2:33" s="26" customFormat="1" ht="13.9" x14ac:dyDescent="0.25">
      <c r="B25" s="63">
        <v>90</v>
      </c>
      <c r="C25" s="95"/>
      <c r="D25" s="95"/>
      <c r="E25" s="95"/>
      <c r="F25" s="95"/>
      <c r="G25" s="27"/>
      <c r="H25" s="64"/>
      <c r="I25" s="65">
        <v>90</v>
      </c>
      <c r="J25" s="95"/>
      <c r="K25" s="95"/>
      <c r="L25" s="95"/>
      <c r="M25" s="95"/>
      <c r="N25" s="27">
        <v>9</v>
      </c>
      <c r="O25" s="64">
        <f t="shared" si="2"/>
        <v>67</v>
      </c>
      <c r="P25" s="65">
        <v>90</v>
      </c>
      <c r="Q25" s="95"/>
      <c r="R25" s="95"/>
      <c r="S25" s="95"/>
      <c r="T25" s="95"/>
      <c r="U25" s="27">
        <f t="shared" si="3"/>
        <v>0</v>
      </c>
      <c r="V25" s="64"/>
      <c r="W25" s="66">
        <f t="shared" si="0"/>
        <v>67</v>
      </c>
      <c r="X25" s="33"/>
      <c r="Y25" s="25"/>
      <c r="Z25" s="97"/>
      <c r="AA25" s="97"/>
      <c r="AB25" s="97"/>
      <c r="AC25" s="97"/>
      <c r="AD25" s="97"/>
      <c r="AE25" s="97"/>
      <c r="AF25" s="97"/>
    </row>
    <row r="26" spans="2:33" s="26" customFormat="1" ht="13.9" x14ac:dyDescent="0.25">
      <c r="B26" s="67">
        <v>128</v>
      </c>
      <c r="C26" s="95"/>
      <c r="D26" s="95"/>
      <c r="E26" s="95"/>
      <c r="F26" s="95"/>
      <c r="G26" s="27"/>
      <c r="H26" s="64"/>
      <c r="I26" s="68">
        <v>128</v>
      </c>
      <c r="J26" s="95"/>
      <c r="K26" s="95"/>
      <c r="L26" s="95"/>
      <c r="M26" s="95"/>
      <c r="N26" s="27">
        <v>13</v>
      </c>
      <c r="O26" s="64">
        <f t="shared" si="2"/>
        <v>76</v>
      </c>
      <c r="P26" s="68">
        <v>128</v>
      </c>
      <c r="Q26" s="95"/>
      <c r="R26" s="95"/>
      <c r="S26" s="95"/>
      <c r="T26" s="95"/>
      <c r="U26" s="27">
        <f t="shared" si="3"/>
        <v>0</v>
      </c>
      <c r="V26" s="64"/>
      <c r="W26" s="66">
        <f t="shared" si="0"/>
        <v>76</v>
      </c>
      <c r="X26" s="33"/>
      <c r="Y26" s="25"/>
      <c r="Z26" s="97"/>
      <c r="AA26" s="97"/>
      <c r="AB26" s="97"/>
      <c r="AC26" s="97"/>
      <c r="AD26" s="97"/>
      <c r="AE26" s="97"/>
      <c r="AF26" s="97"/>
    </row>
    <row r="27" spans="2:33" s="26" customFormat="1" ht="13.9" x14ac:dyDescent="0.25">
      <c r="B27" s="67">
        <v>180</v>
      </c>
      <c r="C27" s="95"/>
      <c r="D27" s="95"/>
      <c r="E27" s="95"/>
      <c r="F27" s="95"/>
      <c r="G27" s="27"/>
      <c r="H27" s="64"/>
      <c r="I27" s="68">
        <v>180</v>
      </c>
      <c r="J27" s="95"/>
      <c r="K27" s="95"/>
      <c r="L27" s="95"/>
      <c r="M27" s="95"/>
      <c r="N27" s="27">
        <v>8</v>
      </c>
      <c r="O27" s="64">
        <f t="shared" si="2"/>
        <v>89</v>
      </c>
      <c r="P27" s="68">
        <v>180</v>
      </c>
      <c r="Q27" s="95"/>
      <c r="R27" s="95"/>
      <c r="S27" s="95"/>
      <c r="T27" s="95"/>
      <c r="U27" s="27">
        <f t="shared" si="3"/>
        <v>0</v>
      </c>
      <c r="V27" s="64"/>
      <c r="W27" s="66">
        <f>AVERAGE(H27,V27,O27)</f>
        <v>89</v>
      </c>
      <c r="X27" s="33"/>
      <c r="Y27" s="25"/>
      <c r="Z27" s="97"/>
      <c r="AA27" s="97"/>
      <c r="AB27" s="97"/>
      <c r="AC27" s="97"/>
      <c r="AD27" s="97"/>
      <c r="AE27" s="97"/>
      <c r="AF27" s="97"/>
    </row>
    <row r="28" spans="2:33" s="26" customFormat="1" ht="13.9" x14ac:dyDescent="0.25">
      <c r="B28" s="67">
        <v>256</v>
      </c>
      <c r="C28" s="95"/>
      <c r="D28" s="95"/>
      <c r="E28" s="95"/>
      <c r="F28" s="95"/>
      <c r="G28" s="27"/>
      <c r="H28" s="64"/>
      <c r="I28" s="68">
        <v>256</v>
      </c>
      <c r="J28" s="95"/>
      <c r="K28" s="95"/>
      <c r="L28" s="95"/>
      <c r="M28" s="95"/>
      <c r="N28" s="27">
        <v>1</v>
      </c>
      <c r="O28" s="64">
        <f t="shared" si="2"/>
        <v>97</v>
      </c>
      <c r="P28" s="68">
        <v>256</v>
      </c>
      <c r="Q28" s="95"/>
      <c r="R28" s="95"/>
      <c r="S28" s="95"/>
      <c r="T28" s="95"/>
      <c r="U28" s="27">
        <f t="shared" si="3"/>
        <v>0</v>
      </c>
      <c r="V28" s="64"/>
      <c r="W28" s="66">
        <f>AVERAGE(H28,V28,O28)</f>
        <v>97</v>
      </c>
      <c r="X28" s="33"/>
      <c r="Y28" s="25"/>
      <c r="Z28" s="97"/>
      <c r="AA28" s="97"/>
      <c r="AB28" s="97"/>
      <c r="AC28" s="97"/>
      <c r="AD28" s="97"/>
      <c r="AE28" s="97"/>
      <c r="AF28" s="97"/>
    </row>
    <row r="29" spans="2:33" s="26" customFormat="1" ht="17.45" x14ac:dyDescent="0.3">
      <c r="B29" s="67">
        <v>360</v>
      </c>
      <c r="C29" s="95"/>
      <c r="D29" s="95"/>
      <c r="E29" s="95"/>
      <c r="F29" s="95"/>
      <c r="G29" s="27"/>
      <c r="H29" s="64"/>
      <c r="I29" s="68">
        <v>360</v>
      </c>
      <c r="J29" s="95"/>
      <c r="K29" s="95"/>
      <c r="L29" s="95"/>
      <c r="M29" s="95"/>
      <c r="N29" s="27">
        <v>2</v>
      </c>
      <c r="O29" s="64">
        <f t="shared" si="2"/>
        <v>98</v>
      </c>
      <c r="P29" s="68">
        <v>360</v>
      </c>
      <c r="Q29" s="95"/>
      <c r="R29" s="95"/>
      <c r="S29" s="95"/>
      <c r="T29" s="95"/>
      <c r="U29" s="27">
        <f t="shared" si="3"/>
        <v>0</v>
      </c>
      <c r="V29" s="64"/>
      <c r="W29" s="66">
        <f>AVERAGE(V29,O29,H29)</f>
        <v>98</v>
      </c>
      <c r="X29" s="33"/>
      <c r="Y29" s="25"/>
      <c r="Z29" s="97"/>
      <c r="AA29" s="97"/>
      <c r="AB29" s="97"/>
      <c r="AC29" s="97"/>
      <c r="AD29" s="97"/>
      <c r="AE29" s="97"/>
      <c r="AF29" s="97"/>
      <c r="AG29" s="34"/>
    </row>
    <row r="30" spans="2:33" s="26" customFormat="1" ht="18" thickBot="1" x14ac:dyDescent="0.35">
      <c r="B30" s="71">
        <v>512</v>
      </c>
      <c r="C30" s="101"/>
      <c r="D30" s="102"/>
      <c r="E30" s="102"/>
      <c r="F30" s="103"/>
      <c r="G30" s="27"/>
      <c r="H30" s="64"/>
      <c r="I30" s="72">
        <v>512</v>
      </c>
      <c r="J30" s="101"/>
      <c r="K30" s="102"/>
      <c r="L30" s="102"/>
      <c r="M30" s="103"/>
      <c r="N30" s="27">
        <v>0</v>
      </c>
      <c r="O30" s="64">
        <f t="shared" si="2"/>
        <v>100</v>
      </c>
      <c r="P30" s="72">
        <v>512</v>
      </c>
      <c r="Q30" s="95"/>
      <c r="R30" s="95"/>
      <c r="S30" s="95"/>
      <c r="T30" s="95"/>
      <c r="U30" s="27">
        <f t="shared" si="3"/>
        <v>0</v>
      </c>
      <c r="V30" s="64"/>
      <c r="W30" s="73">
        <f>AVERAGE(V30,O30,H30)</f>
        <v>100</v>
      </c>
      <c r="X30" s="33"/>
      <c r="Y30" s="25"/>
      <c r="Z30" s="98"/>
      <c r="AA30" s="99"/>
      <c r="AB30" s="99"/>
      <c r="AC30" s="99"/>
      <c r="AD30" s="99"/>
      <c r="AE30" s="99"/>
      <c r="AF30" s="100"/>
      <c r="AG30" s="34"/>
    </row>
    <row r="31" spans="2:33" s="26" customFormat="1" ht="14.45" thickBot="1" x14ac:dyDescent="0.3">
      <c r="H31" s="35"/>
      <c r="I31" s="72">
        <v>760</v>
      </c>
      <c r="N31" s="26">
        <v>0</v>
      </c>
      <c r="O31" s="64">
        <f t="shared" si="2"/>
        <v>100</v>
      </c>
      <c r="Y31" s="25"/>
      <c r="Z31" s="98"/>
      <c r="AA31" s="99"/>
      <c r="AB31" s="99"/>
      <c r="AC31" s="99"/>
      <c r="AD31" s="99"/>
      <c r="AE31" s="99"/>
      <c r="AF31" s="100"/>
    </row>
    <row r="32" spans="2:33" s="26" customFormat="1" ht="13.9" x14ac:dyDescent="0.25">
      <c r="H32" s="35"/>
      <c r="I32" s="86">
        <v>1024</v>
      </c>
      <c r="O32" s="64">
        <f t="shared" si="2"/>
        <v>100</v>
      </c>
      <c r="Y32" s="25"/>
      <c r="Z32" s="83"/>
      <c r="AA32" s="84"/>
      <c r="AB32" s="84"/>
      <c r="AC32" s="84"/>
      <c r="AD32" s="84"/>
      <c r="AE32" s="84"/>
      <c r="AF32" s="85"/>
    </row>
    <row r="33" spans="2:34" s="26" customFormat="1" ht="14.45" thickBot="1" x14ac:dyDescent="0.3">
      <c r="C33" s="109" t="s">
        <v>19</v>
      </c>
      <c r="D33" s="109"/>
      <c r="E33" s="109"/>
      <c r="F33" s="109"/>
      <c r="G33" s="109"/>
      <c r="H33" s="109"/>
      <c r="I33" s="36"/>
      <c r="J33" s="109" t="s">
        <v>20</v>
      </c>
      <c r="K33" s="109"/>
      <c r="L33" s="109"/>
      <c r="M33" s="109"/>
      <c r="N33" s="109"/>
      <c r="O33" s="109"/>
      <c r="P33" s="36"/>
      <c r="Q33" s="109" t="s">
        <v>21</v>
      </c>
      <c r="R33" s="109"/>
      <c r="S33" s="109"/>
      <c r="T33" s="109"/>
      <c r="U33" s="109"/>
      <c r="V33" s="109"/>
      <c r="Y33" s="25"/>
      <c r="Z33" s="98"/>
      <c r="AA33" s="99"/>
      <c r="AB33" s="99"/>
      <c r="AC33" s="99"/>
      <c r="AD33" s="99"/>
      <c r="AE33" s="99"/>
      <c r="AF33" s="100"/>
    </row>
    <row r="34" spans="2:34" s="26" customFormat="1" ht="13.9" x14ac:dyDescent="0.25">
      <c r="C34" s="37"/>
      <c r="D34" s="38"/>
      <c r="E34" s="38"/>
      <c r="F34" s="38"/>
      <c r="G34" s="110"/>
      <c r="H34" s="111"/>
      <c r="I34" s="29"/>
      <c r="J34" s="37"/>
      <c r="K34" s="38"/>
      <c r="L34" s="38"/>
      <c r="M34" s="38"/>
      <c r="N34" s="110"/>
      <c r="O34" s="111"/>
      <c r="Q34" s="37"/>
      <c r="R34" s="38"/>
      <c r="S34" s="38"/>
      <c r="T34" s="38"/>
      <c r="U34" s="110"/>
      <c r="V34" s="111"/>
      <c r="Y34" s="25"/>
      <c r="Z34" s="98"/>
      <c r="AA34" s="99"/>
      <c r="AB34" s="99"/>
      <c r="AC34" s="99"/>
      <c r="AD34" s="99"/>
      <c r="AE34" s="99"/>
      <c r="AF34" s="100"/>
    </row>
    <row r="35" spans="2:34" s="26" customFormat="1" ht="13.9" x14ac:dyDescent="0.25">
      <c r="C35" s="39"/>
      <c r="D35" s="40"/>
      <c r="E35" s="40"/>
      <c r="F35" s="40"/>
      <c r="G35" s="104"/>
      <c r="H35" s="105"/>
      <c r="I35" s="29"/>
      <c r="J35" s="39"/>
      <c r="K35" s="40"/>
      <c r="L35" s="40"/>
      <c r="M35" s="40"/>
      <c r="N35" s="104"/>
      <c r="O35" s="105"/>
      <c r="Q35" s="39"/>
      <c r="R35" s="40"/>
      <c r="S35" s="40"/>
      <c r="T35" s="40"/>
      <c r="U35" s="104"/>
      <c r="V35" s="105"/>
      <c r="Y35" s="49"/>
      <c r="Z35" s="98"/>
      <c r="AA35" s="99"/>
      <c r="AB35" s="99"/>
      <c r="AC35" s="99"/>
      <c r="AD35" s="99"/>
      <c r="AE35" s="99"/>
      <c r="AF35" s="100"/>
    </row>
    <row r="36" spans="2:34" s="26" customFormat="1" ht="13.9" x14ac:dyDescent="0.25">
      <c r="C36" s="39"/>
      <c r="D36" s="40"/>
      <c r="E36" s="40"/>
      <c r="F36" s="40"/>
      <c r="G36" s="104"/>
      <c r="H36" s="105"/>
      <c r="I36" s="29"/>
      <c r="J36" s="39"/>
      <c r="K36" s="40"/>
      <c r="L36" s="40"/>
      <c r="M36" s="40"/>
      <c r="N36" s="104"/>
      <c r="O36" s="105"/>
      <c r="Q36" s="39"/>
      <c r="R36" s="40"/>
      <c r="S36" s="40"/>
      <c r="T36" s="40"/>
      <c r="U36" s="104"/>
      <c r="V36" s="105"/>
      <c r="Y36" s="25"/>
      <c r="Z36" s="98"/>
      <c r="AA36" s="99"/>
      <c r="AB36" s="99"/>
      <c r="AC36" s="99"/>
      <c r="AD36" s="99"/>
      <c r="AE36" s="99"/>
      <c r="AF36" s="100"/>
    </row>
    <row r="37" spans="2:34" s="26" customFormat="1" ht="14.45" thickBot="1" x14ac:dyDescent="0.3">
      <c r="C37" s="43"/>
      <c r="D37" s="44"/>
      <c r="E37" s="44"/>
      <c r="F37" s="44"/>
      <c r="G37" s="106"/>
      <c r="H37" s="107"/>
      <c r="I37" s="29"/>
      <c r="J37" s="43"/>
      <c r="K37" s="44"/>
      <c r="L37" s="44"/>
      <c r="M37" s="44"/>
      <c r="N37" s="45"/>
      <c r="O37" s="46"/>
      <c r="Q37" s="43"/>
      <c r="R37" s="44"/>
      <c r="S37" s="44"/>
      <c r="T37" s="44"/>
      <c r="U37" s="106"/>
      <c r="V37" s="107"/>
      <c r="Z37" s="42"/>
      <c r="AA37" s="108"/>
      <c r="AB37" s="108"/>
      <c r="AC37" s="108"/>
      <c r="AD37" s="36"/>
      <c r="AF37" s="16"/>
    </row>
    <row r="38" spans="2:34" s="26" customFormat="1" ht="13.9" x14ac:dyDescent="0.25">
      <c r="B38" s="1" t="s">
        <v>22</v>
      </c>
      <c r="C38" s="77" t="s">
        <v>55</v>
      </c>
      <c r="G38" s="1"/>
      <c r="H38" s="35"/>
      <c r="K38" s="88" t="s">
        <v>47</v>
      </c>
      <c r="L38" s="88"/>
      <c r="M38" s="78">
        <v>492</v>
      </c>
      <c r="N38" s="1"/>
      <c r="R38" s="41"/>
      <c r="S38" s="80" t="s">
        <v>23</v>
      </c>
      <c r="T38" s="79">
        <v>1</v>
      </c>
      <c r="U38" s="26" t="s">
        <v>48</v>
      </c>
      <c r="V38" s="79">
        <v>1</v>
      </c>
      <c r="Y38" s="1" t="s">
        <v>22</v>
      </c>
      <c r="Z38" s="6"/>
      <c r="AA38" s="1"/>
      <c r="AB38" s="80" t="s">
        <v>47</v>
      </c>
      <c r="AC38" s="6"/>
      <c r="AE38" s="1" t="s">
        <v>23</v>
      </c>
      <c r="AF38" s="75"/>
      <c r="AG38" s="76" t="s">
        <v>48</v>
      </c>
      <c r="AH38" s="81"/>
    </row>
    <row r="39" spans="2:34" s="26" customFormat="1" ht="13.9" x14ac:dyDescent="0.25">
      <c r="G39" s="29"/>
      <c r="H39" s="47"/>
      <c r="I39" s="29"/>
      <c r="J39" s="29"/>
      <c r="K39" s="29"/>
      <c r="L39" s="29"/>
      <c r="M39" s="29"/>
      <c r="N39" s="30"/>
      <c r="O39" s="31"/>
      <c r="P39" s="31"/>
      <c r="Q39" s="31"/>
      <c r="R39" s="31"/>
      <c r="S39" s="31"/>
      <c r="T39" s="31"/>
      <c r="AA39" s="36"/>
      <c r="AB39" s="48"/>
      <c r="AC39" s="36"/>
      <c r="AE39" s="31"/>
      <c r="AF39" s="31"/>
    </row>
    <row r="40" spans="2:34" s="26" customFormat="1" ht="13.9" x14ac:dyDescent="0.25">
      <c r="H40" s="35"/>
      <c r="Z40" s="31"/>
      <c r="AA40" s="29"/>
      <c r="AB40" s="29"/>
      <c r="AC40" s="30"/>
      <c r="AD40" s="31"/>
      <c r="AE40" s="31"/>
      <c r="AF40" s="31"/>
    </row>
    <row r="41" spans="2:34" s="26" customFormat="1" ht="13.9" x14ac:dyDescent="0.25">
      <c r="E41" s="53"/>
      <c r="F41" s="53"/>
      <c r="G41" s="53"/>
      <c r="H41" s="54"/>
      <c r="I41" s="53"/>
      <c r="J41" s="53"/>
      <c r="K41" s="53"/>
      <c r="L41" s="53"/>
      <c r="M41" s="53"/>
      <c r="N41" s="53"/>
      <c r="O41" s="53"/>
      <c r="P41" s="53"/>
      <c r="Q41" s="53"/>
      <c r="R41" s="53"/>
      <c r="S41" s="53"/>
      <c r="T41" s="53"/>
      <c r="U41" s="53"/>
      <c r="V41" s="53"/>
      <c r="W41" s="53" t="s">
        <v>27</v>
      </c>
      <c r="X41" s="53"/>
      <c r="Z41" s="29"/>
      <c r="AA41" s="29"/>
      <c r="AB41" s="29"/>
      <c r="AC41" s="30"/>
      <c r="AD41" s="31"/>
      <c r="AF41" s="31"/>
    </row>
    <row r="42" spans="2:34" s="26" customFormat="1" ht="14.45" x14ac:dyDescent="0.3">
      <c r="E42" s="50" t="s">
        <v>24</v>
      </c>
      <c r="F42" s="50" t="s">
        <v>8</v>
      </c>
      <c r="G42" s="53"/>
      <c r="H42" s="53"/>
      <c r="I42" s="53"/>
      <c r="J42" s="53"/>
      <c r="K42" s="53"/>
      <c r="L42" s="50" t="s">
        <v>24</v>
      </c>
      <c r="M42" s="50" t="s">
        <v>8</v>
      </c>
      <c r="N42" s="53"/>
      <c r="O42" s="53"/>
      <c r="P42" s="53"/>
      <c r="Q42" s="53"/>
      <c r="R42" s="53"/>
      <c r="S42" s="50" t="s">
        <v>24</v>
      </c>
      <c r="T42" s="50" t="s">
        <v>8</v>
      </c>
      <c r="U42" s="53"/>
      <c r="V42" s="53"/>
      <c r="W42" s="50" t="s">
        <v>8</v>
      </c>
      <c r="X42" s="57"/>
      <c r="Z42" s="29"/>
      <c r="AA42" s="29"/>
      <c r="AB42" s="29"/>
      <c r="AC42" s="30"/>
      <c r="AD42" s="31"/>
      <c r="AF42" s="31"/>
    </row>
    <row r="43" spans="2:34" s="26" customFormat="1" ht="14.45" x14ac:dyDescent="0.3">
      <c r="E43" s="50">
        <v>16</v>
      </c>
      <c r="F43" s="51"/>
      <c r="G43" s="53"/>
      <c r="H43" s="53"/>
      <c r="I43" s="53"/>
      <c r="J43" s="53"/>
      <c r="K43" s="53"/>
      <c r="L43" s="50">
        <v>16</v>
      </c>
      <c r="M43" s="51">
        <f ca="1">10^(FORECAST(L43,LOG(OFFSET(I$14:I$29,MATCH(L43,O$14:O$29,1)-1,0,2)),OFFSET(O$14:O$29,MATCH(L43,O$14:O$29,1)-1,0,2)))</f>
        <v>26.832815729997492</v>
      </c>
      <c r="N43" s="53"/>
      <c r="O43" s="53"/>
      <c r="P43" s="53"/>
      <c r="Q43" s="53"/>
      <c r="R43" s="53"/>
      <c r="S43" s="50">
        <v>16</v>
      </c>
      <c r="T43" s="51"/>
      <c r="U43" s="53"/>
      <c r="V43" s="55"/>
      <c r="W43" s="51">
        <f ca="1">10^(FORECAST(S43,LOG(OFFSET(P$14:P$29,MATCH(S43,W$14:W$29,1)-1,0,2)),OFFSET(W$14:W$29,MATCH(S43,W$14:W$29,1)-1,0,2)))</f>
        <v>26.832815729997492</v>
      </c>
      <c r="X43" s="51"/>
    </row>
    <row r="44" spans="2:34" s="26" customFormat="1" ht="14.45" x14ac:dyDescent="0.3">
      <c r="E44" s="50">
        <v>50</v>
      </c>
      <c r="F44" s="51"/>
      <c r="G44" s="53"/>
      <c r="H44" s="53"/>
      <c r="I44" s="53"/>
      <c r="J44" s="53"/>
      <c r="K44" s="53"/>
      <c r="L44" s="50">
        <v>50</v>
      </c>
      <c r="M44" s="51">
        <f t="shared" ref="M44:M46" ca="1" si="4">10^(FORECAST(L44,LOG(OFFSET(I$14:I$29,MATCH(L44,O$14:O$29,1)-1,0,2)),OFFSET(O$14:O$29,MATCH(L44,O$14:O$29,1)-1,0,2)))</f>
        <v>62.935517730466437</v>
      </c>
      <c r="N44" s="53"/>
      <c r="O44" s="53"/>
      <c r="P44" s="53"/>
      <c r="Q44" s="53"/>
      <c r="R44" s="53"/>
      <c r="S44" s="50">
        <v>50</v>
      </c>
      <c r="T44" s="51"/>
      <c r="U44" s="53"/>
      <c r="V44" s="55"/>
      <c r="W44" s="51">
        <f t="shared" ref="W44:W46" ca="1" si="5">10^(FORECAST(S44,LOG(OFFSET(P$14:P$29,MATCH(S44,W$14:W$29,1)-1,0,2)),OFFSET(W$14:W$29,MATCH(S44,W$14:W$29,1)-1,0,2)))</f>
        <v>62.935517730466437</v>
      </c>
      <c r="X44" s="51"/>
    </row>
    <row r="45" spans="2:34" s="26" customFormat="1" ht="14.45" x14ac:dyDescent="0.3">
      <c r="E45" s="50">
        <v>84</v>
      </c>
      <c r="F45" s="51"/>
      <c r="G45" s="53"/>
      <c r="H45" s="53"/>
      <c r="I45" s="53"/>
      <c r="J45" s="53"/>
      <c r="K45" s="53"/>
      <c r="L45" s="50">
        <v>84</v>
      </c>
      <c r="M45" s="51">
        <f t="shared" ca="1" si="4"/>
        <v>157.87936685861985</v>
      </c>
      <c r="N45" s="53"/>
      <c r="O45" s="53"/>
      <c r="P45" s="53"/>
      <c r="Q45" s="53"/>
      <c r="R45" s="53"/>
      <c r="S45" s="50">
        <v>84</v>
      </c>
      <c r="T45" s="51"/>
      <c r="U45" s="53"/>
      <c r="V45" s="55"/>
      <c r="W45" s="51">
        <f t="shared" ca="1" si="5"/>
        <v>157.87936685861985</v>
      </c>
      <c r="X45" s="51"/>
    </row>
    <row r="46" spans="2:34" s="26" customFormat="1" ht="15" x14ac:dyDescent="0.25">
      <c r="E46" s="50">
        <v>90</v>
      </c>
      <c r="F46" s="51"/>
      <c r="G46" s="53"/>
      <c r="H46" s="53"/>
      <c r="I46" s="53"/>
      <c r="J46" s="53"/>
      <c r="K46" s="53"/>
      <c r="L46" s="50">
        <v>90</v>
      </c>
      <c r="M46" s="51">
        <f t="shared" ca="1" si="4"/>
        <v>188.1020105706198</v>
      </c>
      <c r="N46" s="53"/>
      <c r="O46" s="53"/>
      <c r="P46" s="53"/>
      <c r="Q46" s="53"/>
      <c r="R46" s="53"/>
      <c r="S46" s="50">
        <v>90</v>
      </c>
      <c r="T46" s="51"/>
      <c r="U46" s="53"/>
      <c r="V46" s="55"/>
      <c r="W46" s="51">
        <f t="shared" ca="1" si="5"/>
        <v>188.1020105706198</v>
      </c>
      <c r="X46" s="51"/>
    </row>
    <row r="47" spans="2:34" s="26" customFormat="1" ht="15" x14ac:dyDescent="0.25">
      <c r="E47" s="52"/>
      <c r="F47" s="52"/>
      <c r="G47" s="53"/>
      <c r="H47" s="53"/>
      <c r="I47" s="53"/>
      <c r="J47" s="53"/>
      <c r="K47" s="53"/>
      <c r="L47" s="52"/>
      <c r="M47" s="52"/>
      <c r="N47" s="53"/>
      <c r="O47" s="53"/>
      <c r="P47" s="53"/>
      <c r="Q47" s="53"/>
      <c r="R47" s="53"/>
      <c r="S47" s="52"/>
      <c r="T47" s="52"/>
      <c r="U47" s="53"/>
      <c r="V47" s="53"/>
      <c r="W47" s="52"/>
      <c r="X47" s="52"/>
    </row>
    <row r="48" spans="2:34" s="26" customFormat="1" ht="15" x14ac:dyDescent="0.25">
      <c r="E48" s="50" t="s">
        <v>25</v>
      </c>
      <c r="F48" s="51"/>
      <c r="G48" s="53"/>
      <c r="H48" s="53"/>
      <c r="I48" s="53"/>
      <c r="J48" s="53"/>
      <c r="K48" s="53"/>
      <c r="L48" s="50" t="s">
        <v>25</v>
      </c>
      <c r="M48" s="51">
        <f ca="1">0.5*(M45/M44+M44/M43)</f>
        <v>2.4270287859301822</v>
      </c>
      <c r="N48" s="53"/>
      <c r="O48" s="53"/>
      <c r="P48" s="53"/>
      <c r="Q48" s="53"/>
      <c r="R48" s="53"/>
      <c r="S48" s="50" t="s">
        <v>25</v>
      </c>
      <c r="T48" s="51"/>
      <c r="U48" s="53"/>
      <c r="V48" s="53"/>
      <c r="W48" s="51">
        <f ca="1">0.5*(W45/W44+W44/W43)</f>
        <v>2.4270287859301822</v>
      </c>
      <c r="X48" s="51"/>
    </row>
    <row r="49" spans="5:24" s="26" customFormat="1" ht="15" x14ac:dyDescent="0.25">
      <c r="E49" s="52"/>
      <c r="F49" s="51"/>
      <c r="G49" s="53"/>
      <c r="H49" s="53"/>
      <c r="I49" s="53"/>
      <c r="J49" s="53"/>
      <c r="K49" s="53"/>
      <c r="L49" s="52"/>
      <c r="M49" s="51"/>
      <c r="N49" s="53"/>
      <c r="O49" s="53"/>
      <c r="P49" s="53"/>
      <c r="Q49" s="53"/>
      <c r="R49" s="53"/>
      <c r="S49" s="52"/>
      <c r="T49" s="51"/>
      <c r="U49" s="53"/>
      <c r="V49" s="53"/>
      <c r="W49" s="51"/>
      <c r="X49" s="51"/>
    </row>
    <row r="50" spans="5:24" s="26" customFormat="1" ht="15" x14ac:dyDescent="0.25">
      <c r="E50" s="52" t="s">
        <v>26</v>
      </c>
      <c r="F50" s="51"/>
      <c r="G50" s="53"/>
      <c r="H50" s="53"/>
      <c r="I50" s="53"/>
      <c r="J50" s="53"/>
      <c r="K50" s="53"/>
      <c r="L50" s="52" t="s">
        <v>26</v>
      </c>
      <c r="M50" s="51">
        <f>O13</f>
        <v>0</v>
      </c>
      <c r="N50" s="53"/>
      <c r="O50" s="53"/>
      <c r="P50" s="53"/>
      <c r="Q50" s="53"/>
      <c r="R50" s="53"/>
      <c r="S50" s="52" t="s">
        <v>26</v>
      </c>
      <c r="T50" s="51"/>
      <c r="U50" s="53"/>
      <c r="V50" s="53"/>
      <c r="W50" s="51">
        <f>AVERAGE(T50,M50,F50)</f>
        <v>0</v>
      </c>
      <c r="X50" s="51"/>
    </row>
    <row r="51" spans="5:24" s="26" customFormat="1" x14ac:dyDescent="0.2">
      <c r="H51" s="35"/>
    </row>
    <row r="52" spans="5:24" s="26" customFormat="1" x14ac:dyDescent="0.2">
      <c r="H52" s="35"/>
    </row>
    <row r="53" spans="5:24" s="26" customFormat="1" x14ac:dyDescent="0.2">
      <c r="H53" s="35"/>
    </row>
    <row r="54" spans="5:24" s="26" customFormat="1" x14ac:dyDescent="0.2">
      <c r="H54" s="35"/>
    </row>
    <row r="55" spans="5:24" s="26" customFormat="1" x14ac:dyDescent="0.2">
      <c r="H55" s="35"/>
    </row>
    <row r="56" spans="5:24" s="26" customFormat="1" x14ac:dyDescent="0.2">
      <c r="H56" s="35"/>
    </row>
    <row r="57" spans="5:24" s="26" customFormat="1" x14ac:dyDescent="0.2">
      <c r="H57" s="35"/>
    </row>
    <row r="58" spans="5:24" s="26" customFormat="1" x14ac:dyDescent="0.2">
      <c r="H58" s="35"/>
    </row>
    <row r="59" spans="5:24" s="26" customFormat="1" x14ac:dyDescent="0.2">
      <c r="H59" s="35"/>
    </row>
    <row r="60" spans="5:24" s="26" customFormat="1" x14ac:dyDescent="0.2">
      <c r="H60" s="35"/>
    </row>
    <row r="61" spans="5:24" s="26" customFormat="1" x14ac:dyDescent="0.2">
      <c r="H61" s="35"/>
    </row>
    <row r="62" spans="5:24" s="26" customFormat="1" x14ac:dyDescent="0.2">
      <c r="H62" s="35"/>
    </row>
    <row r="63" spans="5:24" s="26" customFormat="1" x14ac:dyDescent="0.2">
      <c r="H63" s="35"/>
    </row>
    <row r="64" spans="5:24" s="26" customFormat="1" x14ac:dyDescent="0.2">
      <c r="H64" s="35"/>
    </row>
    <row r="65" spans="8:8" s="26" customFormat="1" x14ac:dyDescent="0.2">
      <c r="H65" s="35"/>
    </row>
    <row r="66" spans="8:8" s="26" customFormat="1" x14ac:dyDescent="0.2">
      <c r="H66" s="35"/>
    </row>
    <row r="67" spans="8:8" s="26" customFormat="1" x14ac:dyDescent="0.2">
      <c r="H67" s="35"/>
    </row>
    <row r="68" spans="8:8" s="26" customFormat="1" x14ac:dyDescent="0.2">
      <c r="H68" s="35"/>
    </row>
    <row r="69" spans="8:8" s="26" customFormat="1" x14ac:dyDescent="0.2">
      <c r="H69" s="35"/>
    </row>
    <row r="70" spans="8:8" s="26" customFormat="1" x14ac:dyDescent="0.2">
      <c r="H70" s="35"/>
    </row>
    <row r="71" spans="8:8" s="26" customFormat="1" x14ac:dyDescent="0.2">
      <c r="H71" s="35"/>
    </row>
    <row r="72" spans="8:8" s="26" customFormat="1" x14ac:dyDescent="0.2">
      <c r="H72" s="35"/>
    </row>
    <row r="73" spans="8:8" s="26" customFormat="1" x14ac:dyDescent="0.2">
      <c r="H73" s="35"/>
    </row>
    <row r="74" spans="8:8" s="26" customFormat="1" x14ac:dyDescent="0.2">
      <c r="H74" s="35"/>
    </row>
    <row r="75" spans="8:8" s="26" customFormat="1" x14ac:dyDescent="0.2">
      <c r="H75" s="35"/>
    </row>
    <row r="76" spans="8:8" s="26" customFormat="1" x14ac:dyDescent="0.2">
      <c r="H76" s="35"/>
    </row>
    <row r="77" spans="8:8" s="26" customFormat="1" x14ac:dyDescent="0.2">
      <c r="H77" s="35"/>
    </row>
    <row r="78" spans="8:8" s="26" customFormat="1" x14ac:dyDescent="0.2">
      <c r="H78" s="35"/>
    </row>
    <row r="79" spans="8:8" s="26" customFormat="1" x14ac:dyDescent="0.2">
      <c r="H79" s="35"/>
    </row>
    <row r="80" spans="8:8" s="26" customFormat="1" x14ac:dyDescent="0.2">
      <c r="H80" s="35"/>
    </row>
    <row r="81" spans="8:8" s="26" customFormat="1" x14ac:dyDescent="0.2">
      <c r="H81" s="35"/>
    </row>
    <row r="82" spans="8:8" s="26" customFormat="1" x14ac:dyDescent="0.2">
      <c r="H82" s="35"/>
    </row>
    <row r="83" spans="8:8" s="26" customFormat="1" x14ac:dyDescent="0.2">
      <c r="H83" s="35"/>
    </row>
    <row r="84" spans="8:8" s="26" customFormat="1" x14ac:dyDescent="0.2">
      <c r="H84" s="35"/>
    </row>
    <row r="85" spans="8:8" s="26" customFormat="1" x14ac:dyDescent="0.2">
      <c r="H85" s="35"/>
    </row>
    <row r="86" spans="8:8" s="26" customFormat="1" x14ac:dyDescent="0.2">
      <c r="H86" s="35"/>
    </row>
    <row r="87" spans="8:8" s="26" customFormat="1" x14ac:dyDescent="0.2">
      <c r="H87" s="35"/>
    </row>
    <row r="88" spans="8:8" s="26" customFormat="1" x14ac:dyDescent="0.2">
      <c r="H88" s="35"/>
    </row>
    <row r="89" spans="8:8" s="26" customFormat="1" x14ac:dyDescent="0.2">
      <c r="H89" s="35"/>
    </row>
    <row r="90" spans="8:8" s="26" customFormat="1" x14ac:dyDescent="0.2">
      <c r="H90" s="35"/>
    </row>
    <row r="91" spans="8:8" s="26" customFormat="1" x14ac:dyDescent="0.2">
      <c r="H91" s="35"/>
    </row>
    <row r="92" spans="8:8" s="26" customFormat="1" x14ac:dyDescent="0.2">
      <c r="H92" s="35"/>
    </row>
    <row r="93" spans="8:8" s="26" customFormat="1" x14ac:dyDescent="0.2">
      <c r="H93" s="35"/>
    </row>
    <row r="94" spans="8:8" s="26" customFormat="1" x14ac:dyDescent="0.2">
      <c r="H94" s="35"/>
    </row>
    <row r="95" spans="8:8" s="26" customFormat="1" x14ac:dyDescent="0.2">
      <c r="H95" s="35"/>
    </row>
    <row r="96" spans="8:8" s="26" customFormat="1" x14ac:dyDescent="0.2">
      <c r="H96" s="35"/>
    </row>
    <row r="97" spans="8:33" s="26" customFormat="1" x14ac:dyDescent="0.2">
      <c r="H97" s="35"/>
    </row>
    <row r="98" spans="8:33" s="26" customFormat="1" x14ac:dyDescent="0.2">
      <c r="H98" s="35"/>
    </row>
    <row r="99" spans="8:33" s="26" customFormat="1" x14ac:dyDescent="0.2">
      <c r="H99" s="35"/>
    </row>
    <row r="100" spans="8:33" s="26" customFormat="1" x14ac:dyDescent="0.2">
      <c r="H100" s="35"/>
    </row>
    <row r="101" spans="8:33" x14ac:dyDescent="0.2">
      <c r="Y101" s="26"/>
      <c r="Z101" s="26"/>
      <c r="AA101" s="26"/>
      <c r="AB101" s="26"/>
      <c r="AC101" s="26"/>
      <c r="AD101" s="26"/>
      <c r="AE101" s="26"/>
      <c r="AF101" s="26"/>
      <c r="AG101" s="26"/>
    </row>
    <row r="102" spans="8:33" x14ac:dyDescent="0.2">
      <c r="Y102" s="26"/>
      <c r="Z102" s="26"/>
      <c r="AA102" s="26"/>
      <c r="AB102" s="26"/>
      <c r="AC102" s="26"/>
      <c r="AD102" s="26"/>
      <c r="AE102" s="26"/>
      <c r="AF102" s="26"/>
      <c r="AG102" s="26"/>
    </row>
  </sheetData>
  <mergeCells count="99">
    <mergeCell ref="G37:H37"/>
    <mergeCell ref="U37:V37"/>
    <mergeCell ref="AA37:AC37"/>
    <mergeCell ref="C30:F30"/>
    <mergeCell ref="C33:H33"/>
    <mergeCell ref="J33:O33"/>
    <mergeCell ref="Q33:V33"/>
    <mergeCell ref="Z33:AF33"/>
    <mergeCell ref="G36:H36"/>
    <mergeCell ref="N36:O36"/>
    <mergeCell ref="U36:V36"/>
    <mergeCell ref="G34:H34"/>
    <mergeCell ref="N34:O34"/>
    <mergeCell ref="U34:V34"/>
    <mergeCell ref="G35:H35"/>
    <mergeCell ref="N35:O35"/>
    <mergeCell ref="Z35:AF35"/>
    <mergeCell ref="Z36:AF36"/>
    <mergeCell ref="C26:F26"/>
    <mergeCell ref="J26:M26"/>
    <mergeCell ref="Q26:T26"/>
    <mergeCell ref="Z26:AF26"/>
    <mergeCell ref="U35:V35"/>
    <mergeCell ref="C28:F28"/>
    <mergeCell ref="J28:M28"/>
    <mergeCell ref="Q28:T28"/>
    <mergeCell ref="Z28:AF28"/>
    <mergeCell ref="Z31:AF31"/>
    <mergeCell ref="C29:F29"/>
    <mergeCell ref="J29:M29"/>
    <mergeCell ref="Q29:T29"/>
    <mergeCell ref="Z29:AF29"/>
    <mergeCell ref="Z34:AF34"/>
    <mergeCell ref="C27:F27"/>
    <mergeCell ref="J27:M27"/>
    <mergeCell ref="Q27:T27"/>
    <mergeCell ref="Z27:AF27"/>
    <mergeCell ref="J30:M30"/>
    <mergeCell ref="C24:F24"/>
    <mergeCell ref="J24:M24"/>
    <mergeCell ref="Q24:T24"/>
    <mergeCell ref="Z24:AF24"/>
    <mergeCell ref="Z30:AF30"/>
    <mergeCell ref="C25:F25"/>
    <mergeCell ref="J25:M25"/>
    <mergeCell ref="Q25:T25"/>
    <mergeCell ref="Z25:AF25"/>
    <mergeCell ref="Q30:T30"/>
    <mergeCell ref="C23:F23"/>
    <mergeCell ref="J23:M23"/>
    <mergeCell ref="Q23:T23"/>
    <mergeCell ref="Z23:AF23"/>
    <mergeCell ref="Z20:AF20"/>
    <mergeCell ref="C21:F21"/>
    <mergeCell ref="J21:M21"/>
    <mergeCell ref="Q21:T21"/>
    <mergeCell ref="Z21:AF21"/>
    <mergeCell ref="C22:F22"/>
    <mergeCell ref="J22:M22"/>
    <mergeCell ref="Q22:T22"/>
    <mergeCell ref="Z22:AF22"/>
    <mergeCell ref="Z18:AF18"/>
    <mergeCell ref="C19:F19"/>
    <mergeCell ref="J19:M19"/>
    <mergeCell ref="Q19:T19"/>
    <mergeCell ref="Z19:AF19"/>
    <mergeCell ref="C18:F18"/>
    <mergeCell ref="J18:M18"/>
    <mergeCell ref="Q18:T18"/>
    <mergeCell ref="C16:F16"/>
    <mergeCell ref="J16:M16"/>
    <mergeCell ref="Q16:T16"/>
    <mergeCell ref="C20:F20"/>
    <mergeCell ref="J20:M20"/>
    <mergeCell ref="Q20:T20"/>
    <mergeCell ref="C17:F17"/>
    <mergeCell ref="J17:M17"/>
    <mergeCell ref="Q17:T17"/>
    <mergeCell ref="J14:M14"/>
    <mergeCell ref="Q14:T14"/>
    <mergeCell ref="C15:F15"/>
    <mergeCell ref="J15:M15"/>
    <mergeCell ref="Q15:T15"/>
    <mergeCell ref="K38:L38"/>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52"/>
      <c r="D6" s="112" t="s">
        <v>28</v>
      </c>
      <c r="E6" s="112"/>
      <c r="F6" s="112"/>
      <c r="G6" s="112"/>
      <c r="H6" s="50" t="s">
        <v>29</v>
      </c>
    </row>
    <row r="7" spans="3:8" x14ac:dyDescent="0.25">
      <c r="C7" s="52"/>
      <c r="D7" s="50" t="s">
        <v>9</v>
      </c>
      <c r="E7" s="50" t="s">
        <v>12</v>
      </c>
      <c r="F7" s="50" t="s">
        <v>13</v>
      </c>
      <c r="G7" s="50" t="s">
        <v>30</v>
      </c>
      <c r="H7" s="50" t="s">
        <v>31</v>
      </c>
    </row>
    <row r="8" spans="3:8" x14ac:dyDescent="0.25">
      <c r="C8" s="52" t="s">
        <v>32</v>
      </c>
      <c r="D8" s="51"/>
      <c r="E8" s="51">
        <f ca="1">Surface!M43</f>
        <v>26.832815729997492</v>
      </c>
      <c r="F8" s="51"/>
      <c r="G8" s="51">
        <f ca="1">Surface!W43</f>
        <v>26.832815729997492</v>
      </c>
      <c r="H8" s="51"/>
    </row>
    <row r="9" spans="3:8" x14ac:dyDescent="0.25">
      <c r="C9" s="52" t="s">
        <v>33</v>
      </c>
      <c r="D9" s="51"/>
      <c r="E9" s="51">
        <f ca="1">Surface!M44</f>
        <v>62.935517730466437</v>
      </c>
      <c r="F9" s="51"/>
      <c r="G9" s="51">
        <f ca="1">Surface!W44</f>
        <v>62.935517730466437</v>
      </c>
      <c r="H9" s="51"/>
    </row>
    <row r="10" spans="3:8" x14ac:dyDescent="0.25">
      <c r="C10" s="52" t="s">
        <v>34</v>
      </c>
      <c r="D10" s="51"/>
      <c r="E10" s="51">
        <f ca="1">Surface!M45</f>
        <v>157.87936685861985</v>
      </c>
      <c r="F10" s="51"/>
      <c r="G10" s="51">
        <f ca="1">Surface!W45</f>
        <v>157.87936685861985</v>
      </c>
      <c r="H10" s="51"/>
    </row>
    <row r="11" spans="3:8" x14ac:dyDescent="0.25">
      <c r="C11" s="52" t="s">
        <v>35</v>
      </c>
      <c r="D11" s="51"/>
      <c r="E11" s="51">
        <f ca="1">Surface!M46</f>
        <v>188.1020105706198</v>
      </c>
      <c r="F11" s="51"/>
      <c r="G11" s="51">
        <f ca="1">Surface!W46</f>
        <v>188.1020105706198</v>
      </c>
      <c r="H11" s="51"/>
    </row>
    <row r="12" spans="3:8" x14ac:dyDescent="0.25">
      <c r="C12" s="52"/>
      <c r="D12" s="51"/>
      <c r="E12" s="51"/>
      <c r="F12" s="51"/>
      <c r="G12" s="51"/>
      <c r="H12" s="51"/>
    </row>
    <row r="13" spans="3:8" x14ac:dyDescent="0.25">
      <c r="C13" s="52" t="s">
        <v>36</v>
      </c>
      <c r="D13" s="51"/>
      <c r="E13" s="51">
        <f ca="1">Surface!M48</f>
        <v>2.4270287859301822</v>
      </c>
      <c r="F13" s="51"/>
      <c r="G13" s="51">
        <f ca="1">Surface!W48</f>
        <v>2.4270287859301822</v>
      </c>
      <c r="H13" s="51"/>
    </row>
    <row r="14" spans="3:8" x14ac:dyDescent="0.25">
      <c r="C14" s="52" t="s">
        <v>37</v>
      </c>
      <c r="D14" s="51"/>
      <c r="E14" s="51">
        <f>Surface!M50</f>
        <v>0</v>
      </c>
      <c r="F14" s="51"/>
      <c r="G14" s="51">
        <f>Surface!W50</f>
        <v>0</v>
      </c>
      <c r="H14" s="52"/>
    </row>
    <row r="15" spans="3:8" x14ac:dyDescent="0.25">
      <c r="C15" s="52"/>
      <c r="D15" s="52"/>
      <c r="E15" s="52"/>
      <c r="F15" s="52"/>
      <c r="G15" s="52"/>
      <c r="H15" s="52"/>
    </row>
    <row r="16" spans="3:8" x14ac:dyDescent="0.25">
      <c r="C16" s="52" t="s">
        <v>38</v>
      </c>
      <c r="D16" s="52"/>
      <c r="E16" s="52"/>
      <c r="F16" s="52"/>
      <c r="G16" s="52"/>
      <c r="H16" s="51"/>
    </row>
    <row r="17" spans="3:8" x14ac:dyDescent="0.25">
      <c r="C17" s="52" t="s">
        <v>39</v>
      </c>
      <c r="D17" s="52"/>
      <c r="E17" s="52"/>
      <c r="F17" s="52"/>
      <c r="G17" s="52"/>
      <c r="H17" s="51"/>
    </row>
    <row r="18" spans="3:8" x14ac:dyDescent="0.25">
      <c r="C18" s="52" t="s">
        <v>40</v>
      </c>
      <c r="D18" s="52"/>
      <c r="E18" s="52"/>
      <c r="F18" s="52"/>
      <c r="G18" s="52"/>
      <c r="H18" s="51"/>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56" t="s">
        <v>41</v>
      </c>
    </row>
    <row r="2" spans="1:1" x14ac:dyDescent="0.25">
      <c r="A2" s="56"/>
    </row>
    <row r="3" spans="1:1" x14ac:dyDescent="0.25">
      <c r="A3" s="56" t="s">
        <v>44</v>
      </c>
    </row>
    <row r="4" spans="1:1" x14ac:dyDescent="0.25">
      <c r="A4" s="56"/>
    </row>
    <row r="5" spans="1:1" x14ac:dyDescent="0.25">
      <c r="A5" s="56" t="s">
        <v>45</v>
      </c>
    </row>
    <row r="6" spans="1:1" x14ac:dyDescent="0.25">
      <c r="A6" s="56"/>
    </row>
    <row r="7" spans="1:1" x14ac:dyDescent="0.25">
      <c r="A7" s="56" t="s">
        <v>42</v>
      </c>
    </row>
    <row r="8" spans="1:1" x14ac:dyDescent="0.25">
      <c r="A8" s="56"/>
    </row>
    <row r="9" spans="1:1" x14ac:dyDescent="0.25">
      <c r="A9" s="56"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2014-12-19T16:53:40Z</dcterms:modified>
</cp:coreProperties>
</file>