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3100" windowHeight="8730" activeTab="1"/>
  </bookViews>
  <sheets>
    <sheet name="Surface" sheetId="2" r:id="rId1"/>
    <sheet name="Summary" sheetId="3" r:id="rId2"/>
    <sheet name="readme" sheetId="6" r:id="rId3"/>
    <sheet name="Dist Chart" sheetId="5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O15" i="2" l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13" i="2"/>
  <c r="Z6" i="2" l="1"/>
  <c r="Z5" i="2" l="1"/>
  <c r="Z4" i="2"/>
  <c r="W31" i="2" l="1"/>
  <c r="W30" i="2" l="1"/>
  <c r="W14" i="2"/>
  <c r="M50" i="2" l="1"/>
  <c r="E14" i="3" s="1"/>
  <c r="W13" i="2"/>
  <c r="W15" i="2"/>
  <c r="W50" i="2" l="1"/>
  <c r="G14" i="3" s="1"/>
  <c r="M43" i="2"/>
  <c r="E8" i="3" s="1"/>
  <c r="M46" i="2"/>
  <c r="E11" i="3" s="1"/>
  <c r="W16" i="2"/>
  <c r="M45" i="2"/>
  <c r="E10" i="3" s="1"/>
  <c r="M44" i="2"/>
  <c r="E9" i="3" s="1"/>
  <c r="M48" i="2" l="1"/>
  <c r="E13" i="3" s="1"/>
  <c r="W17" i="2"/>
  <c r="W18" i="2" l="1"/>
  <c r="W19" i="2" l="1"/>
  <c r="W20" i="2" l="1"/>
  <c r="W21" i="2" l="1"/>
  <c r="W22" i="2" l="1"/>
  <c r="W23" i="2" l="1"/>
  <c r="W24" i="2" l="1"/>
  <c r="W25" i="2" l="1"/>
  <c r="W26" i="2" l="1"/>
  <c r="W27" i="2" l="1"/>
  <c r="W29" i="2" l="1"/>
  <c r="W28" i="2"/>
  <c r="W43" i="2" l="1"/>
  <c r="G8" i="3" s="1"/>
  <c r="W46" i="2"/>
  <c r="G11" i="3" s="1"/>
  <c r="W45" i="2"/>
  <c r="G10" i="3" s="1"/>
  <c r="W44" i="2"/>
  <c r="G9" i="3" s="1"/>
  <c r="W48" i="2" l="1"/>
  <c r="G13" i="3" s="1"/>
</calcChain>
</file>

<file path=xl/sharedStrings.xml><?xml version="1.0" encoding="utf-8"?>
<sst xmlns="http://schemas.openxmlformats.org/spreadsheetml/2006/main" count="94" uniqueCount="66">
  <si>
    <t>River / Tributary:</t>
  </si>
  <si>
    <t>Crew:</t>
  </si>
  <si>
    <t xml:space="preserve">Site: </t>
  </si>
  <si>
    <t xml:space="preserve">PRM: </t>
  </si>
  <si>
    <t>Date / Time:</t>
  </si>
  <si>
    <t>Length &amp; Interval:</t>
  </si>
  <si>
    <t>Comments:</t>
  </si>
  <si>
    <t>Additional Comments</t>
  </si>
  <si>
    <t>Size (mm)</t>
  </si>
  <si>
    <t>Left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</si>
  <si>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</si>
  <si>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</si>
  <si>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</si>
  <si>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</si>
  <si>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</si>
  <si>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</si>
  <si>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</si>
  <si>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</si>
  <si>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</si>
  <si>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</si>
  <si>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</si>
  <si>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QC1:</t>
  </si>
  <si>
    <t>Page:</t>
  </si>
  <si>
    <t>D%</t>
  </si>
  <si>
    <t>Gr</t>
  </si>
  <si>
    <t>%Sand</t>
  </si>
  <si>
    <t>Average</t>
  </si>
  <si>
    <t>Combined</t>
  </si>
  <si>
    <t>D16 (mm)</t>
  </si>
  <si>
    <t>D50 (mm)</t>
  </si>
  <si>
    <t>D84 (mm)</t>
  </si>
  <si>
    <t>D90 (mm)</t>
  </si>
  <si>
    <t>Gr (-)</t>
  </si>
  <si>
    <t>% Sand Cover</t>
  </si>
  <si>
    <t>% Gravel</t>
  </si>
  <si>
    <t>% Sand</t>
  </si>
  <si>
    <t>% Silt/Clay</t>
  </si>
  <si>
    <t>Sheets:</t>
  </si>
  <si>
    <t>Dist Chart—Sediment distribution curves for surface and subsurface samples</t>
  </si>
  <si>
    <t>Summary—Summarized data from subsurface and surface samples.  Data includes significant grain sizes, gradation coefficient, and percent sand, percent gravel, and percent silt/clay</t>
  </si>
  <si>
    <t>Surface—Electronic version of pages 1 and 2 of Field Pebble Count data sheet as described in ISR study 6.6 section 4.1.2.9.  Additional data included in cells E38:W47 show calculation of significant grain sizes and percent of sand, gravel and silt.</t>
  </si>
  <si>
    <t>Sample Number:</t>
  </si>
  <si>
    <t>Photo Backup:</t>
  </si>
  <si>
    <t>of</t>
  </si>
  <si>
    <t>Field Book #:</t>
  </si>
  <si>
    <t>Subsurface Sample Performed with Surface?</t>
  </si>
  <si>
    <t>Sample Type:</t>
  </si>
  <si>
    <t>Northing / Lat:</t>
  </si>
  <si>
    <t>Easting/ Long:</t>
  </si>
  <si>
    <t>n/a</t>
  </si>
  <si>
    <t>Count</t>
  </si>
  <si>
    <t>Surface Samples</t>
  </si>
  <si>
    <t>Surface Sample Data Sheet</t>
  </si>
  <si>
    <t>Birch Ck  @ gage station</t>
  </si>
  <si>
    <t>WTF</t>
  </si>
  <si>
    <t>S-1</t>
  </si>
  <si>
    <t>N</t>
  </si>
  <si>
    <t>Main chan in trib</t>
  </si>
  <si>
    <t>RET, WTF</t>
  </si>
  <si>
    <t>Random</t>
  </si>
  <si>
    <t>Channel is about 1'-2' deep, velosity &lt; 1 ft/ sec +- 50' wide some aquatic veg growing in chan</t>
  </si>
  <si>
    <t>longitudinal fo 50' u/s &amp; d/s of gage x-sec</t>
  </si>
  <si>
    <t>ret</t>
  </si>
  <si>
    <t>rt bank looking lt</t>
  </si>
  <si>
    <t>lt bank looking rt</t>
  </si>
  <si>
    <t>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</si>
</sst>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3" xfId="0" applyFont="1" applyFill="1" applyBorder="1" applyAlignment="1"/>
    <xf numFmtId="0" fontId="8" fillId="0" borderId="5" xfId="0" applyFont="1" applyFill="1" applyBorder="1" applyAlignment="1"/>
    <xf numFmtId="0" fontId="8" fillId="0" borderId="16" xfId="0" applyFont="1" applyFill="1" applyBorder="1" applyAlignment="1"/>
    <xf numFmtId="0" fontId="8" fillId="0" borderId="8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8" fillId="0" borderId="18" xfId="0" applyFont="1" applyFill="1" applyBorder="1" applyAlignment="1"/>
    <xf numFmtId="0" fontId="8" fillId="0" borderId="11" xfId="0" applyFont="1" applyFill="1" applyBorder="1" applyAlignment="1"/>
    <xf numFmtId="0" fontId="8" fillId="0" borderId="19" xfId="0" applyFont="1" applyFill="1" applyBorder="1" applyAlignment="1"/>
    <xf numFmtId="0" fontId="8" fillId="0" borderId="20" xfId="0" applyFont="1" applyFill="1" applyBorder="1" applyAlignment="1"/>
    <xf numFmtId="0" fontId="10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4" xfId="0" applyFont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/>
    <xf numFmtId="0" fontId="1" fillId="2" borderId="0" xfId="0" applyFont="1" applyFill="1" applyBorder="1"/>
    <xf numFmtId="0" fontId="2" fillId="2" borderId="0" xfId="0" applyFont="1" applyFill="1" applyBorder="1"/>
    <xf numFmtId="2" fontId="1" fillId="2" borderId="0" xfId="0" applyNumberFormat="1" applyFont="1" applyFill="1" applyBorder="1"/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1" fillId="2" borderId="13" xfId="0" quotePrefix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164" fontId="1" fillId="0" borderId="7" xfId="0" applyNumberFormat="1" applyFont="1" applyFill="1" applyBorder="1"/>
    <xf numFmtId="0" fontId="1" fillId="2" borderId="16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0" fontId="1" fillId="2" borderId="4" xfId="0" quotePrefix="1" applyFont="1" applyFill="1" applyBorder="1" applyAlignment="1">
      <alignment horizontal="center" vertical="center"/>
    </xf>
    <xf numFmtId="164" fontId="1" fillId="0" borderId="9" xfId="0" applyNumberFormat="1" applyFont="1" applyFill="1" applyBorder="1"/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16" xfId="0" quotePrefix="1" applyNumberFormat="1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1" fillId="0" borderId="23" xfId="0" applyNumberFormat="1" applyFont="1" applyFill="1" applyBorder="1"/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25" xfId="0" applyFont="1" applyFill="1" applyBorder="1"/>
    <xf numFmtId="0" fontId="1" fillId="0" borderId="25" xfId="0" applyFont="1" applyBorder="1"/>
    <xf numFmtId="0" fontId="1" fillId="0" borderId="25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Fill="1" applyBorder="1"/>
    <xf numFmtId="0" fontId="1" fillId="0" borderId="2" xfId="0" applyFont="1" applyBorder="1" applyAlignment="1"/>
    <xf numFmtId="0" fontId="1" fillId="0" borderId="1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164" fontId="1" fillId="0" borderId="2" xfId="0" applyNumberFormat="1" applyFont="1" applyBorder="1"/>
    <xf numFmtId="0" fontId="1" fillId="2" borderId="2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/>
    </xf>
    <xf numFmtId="164" fontId="1" fillId="0" borderId="29" xfId="0" applyNumberFormat="1" applyFont="1" applyFill="1" applyBorder="1"/>
    <xf numFmtId="0" fontId="1" fillId="0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4" xfId="0" applyFont="1" applyFill="1" applyBorder="1" applyAlignment="1"/>
    <xf numFmtId="0" fontId="1" fillId="0" borderId="2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Birch Creek S1</a:t>
            </a:r>
            <a:endParaRPr lang="en-US"/>
          </a:p>
        </c:rich>
      </c:tx>
      <c:layout>
        <c:manualLayout>
          <c:xMode val="edge"/>
          <c:yMode val="edge"/>
          <c:x val="0.34535171989944924"/>
          <c:y val="2.8337697168921847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8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4"/>
          <c:order val="9"/>
          <c:tx>
            <c:v>Surface Sample S1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Surface!$B$14:$B$31</c:f>
              <c:numCache>
                <c:formatCode>General</c:formatCode>
                <c:ptCount val="18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  <c:pt idx="16">
                  <c:v>512</c:v>
                </c:pt>
                <c:pt idx="17">
                  <c:v>720</c:v>
                </c:pt>
              </c:numCache>
            </c:numRef>
          </c:xVal>
          <c:yVal>
            <c:numRef>
              <c:f>Surface!$O$14:$O$31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14</c:v>
                </c:pt>
                <c:pt idx="7">
                  <c:v>31</c:v>
                </c:pt>
                <c:pt idx="8">
                  <c:v>49</c:v>
                </c:pt>
                <c:pt idx="9">
                  <c:v>62</c:v>
                </c:pt>
                <c:pt idx="10">
                  <c:v>78</c:v>
                </c:pt>
                <c:pt idx="11">
                  <c:v>92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520960"/>
        <c:axId val="86522880"/>
      </c:scatterChart>
      <c:valAx>
        <c:axId val="86520960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86522880"/>
        <c:crosses val="autoZero"/>
        <c:crossBetween val="midCat"/>
        <c:majorUnit val="10"/>
        <c:minorUnit val="10"/>
      </c:valAx>
      <c:valAx>
        <c:axId val="8652288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86520960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60699823943661968"/>
          <c:y val="0.1227217496962333"/>
          <c:w val="0.22153813629810362"/>
          <c:h val="5.5962846877150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29517</xdr:colOff>
      <xdr:row>0</xdr:row>
      <xdr:rowOff>168210</xdr:rowOff>
    </xdr:from>
    <xdr:ext cx="702003" cy="548070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855757" y="168210"/>
          <a:ext cx="702003" cy="548070"/>
        </a:xfrm>
        <a:prstGeom prst="rect">
          <a:avLst/>
        </a:prstGeom>
      </xdr:spPr>
    </xdr:pic>
    <xdr:clientData/>
  </xdr:oneCellAnchor>
  <xdr:oneCellAnchor>
    <xdr:from>
      <xdr:col>1</xdr:col>
      <xdr:colOff>1906</xdr:colOff>
      <xdr:row>0</xdr:row>
      <xdr:rowOff>158688</xdr:rowOff>
    </xdr:from>
    <xdr:ext cx="1750694" cy="382332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6" y="158688"/>
          <a:ext cx="1750694" cy="382332"/>
        </a:xfrm>
        <a:prstGeom prst="rect">
          <a:avLst/>
        </a:prstGeom>
      </xdr:spPr>
    </xdr:pic>
    <xdr:clientData/>
  </xdr:oneCellAnchor>
  <xdr:oneCellAnchor>
    <xdr:from>
      <xdr:col>30</xdr:col>
      <xdr:colOff>428627</xdr:colOff>
      <xdr:row>0</xdr:row>
      <xdr:rowOff>123448</xdr:rowOff>
    </xdr:from>
    <xdr:ext cx="668653" cy="754757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774027" y="123448"/>
          <a:ext cx="668653" cy="754757"/>
        </a:xfrm>
        <a:prstGeom prst="rect">
          <a:avLst/>
        </a:prstGeom>
      </xdr:spPr>
    </xdr:pic>
    <xdr:clientData/>
  </xdr:oneCellAnchor>
  <xdr:oneCellAnchor>
    <xdr:from>
      <xdr:col>24</xdr:col>
      <xdr:colOff>198120</xdr:colOff>
      <xdr:row>0</xdr:row>
      <xdr:rowOff>84394</xdr:rowOff>
    </xdr:from>
    <xdr:ext cx="1480061" cy="57092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1760" y="84394"/>
          <a:ext cx="1480061" cy="5709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517" y="5589171"/>
          <a:ext cx="7236575" cy="385953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623" y="5583071"/>
          <a:ext cx="6963725" cy="399851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SWW-T31231%20Susitna_new_July2013/TributarySedimentModels/GoldCreek/Sediment%20Data/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Transport Rating curv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</row>
        <row r="14">
          <cell r="I14">
            <v>0.6</v>
          </cell>
          <cell r="J14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02"/>
  <sheetViews>
    <sheetView topLeftCell="A22" zoomScale="90" zoomScaleNormal="90" workbookViewId="0">
      <selection activeCell="X50" sqref="X50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5" width="9.7109375" style="1" customWidth="1"/>
    <col min="6" max="6" width="11.5703125" style="1" customWidth="1"/>
    <col min="7" max="7" width="6.7109375" style="1" customWidth="1"/>
    <col min="8" max="8" width="6.7109375" style="7" customWidth="1"/>
    <col min="9" max="9" width="6.7109375" style="8" customWidth="1"/>
    <col min="10" max="12" width="9.7109375" style="8" customWidth="1"/>
    <col min="13" max="13" width="11" style="8" customWidth="1"/>
    <col min="14" max="14" width="6.7109375" style="8" customWidth="1"/>
    <col min="15" max="15" width="7.85546875" style="8" customWidth="1"/>
    <col min="16" max="16" width="6.7109375" style="8" customWidth="1"/>
    <col min="17" max="20" width="9.7109375" style="8" customWidth="1"/>
    <col min="21" max="21" width="6.7109375" style="1" customWidth="1"/>
    <col min="22" max="24" width="8.28515625" style="1" customWidth="1"/>
    <col min="25" max="25" width="16.7109375" style="1" customWidth="1"/>
    <col min="26" max="26" width="14.85546875" style="1" bestFit="1" customWidth="1"/>
    <col min="27" max="27" width="15.7109375" style="1" customWidth="1"/>
    <col min="28" max="31" width="15.7109375" style="8" customWidth="1"/>
    <col min="32" max="32" width="11.140625" style="8" customWidth="1"/>
    <col min="33" max="33" width="9.140625" style="1" customWidth="1"/>
    <col min="34" max="16384" width="8.85546875" style="1"/>
  </cols>
  <sheetData>
    <row r="1" spans="2:33" ht="13.9" x14ac:dyDescent="0.25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B1" s="1"/>
      <c r="AC1" s="1"/>
      <c r="AD1" s="1"/>
      <c r="AE1" s="1"/>
      <c r="AF1" s="1"/>
    </row>
    <row r="2" spans="2:33" ht="22.9" x14ac:dyDescent="0.4">
      <c r="B2" s="99" t="s">
        <v>52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Y2" s="99" t="s">
        <v>52</v>
      </c>
      <c r="Z2" s="99"/>
      <c r="AA2" s="99"/>
      <c r="AB2" s="99"/>
      <c r="AC2" s="99"/>
      <c r="AD2" s="99"/>
      <c r="AE2" s="99"/>
      <c r="AF2" s="99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Y3" s="4"/>
      <c r="Z3" s="4"/>
      <c r="AA3" s="4"/>
      <c r="AB3" s="4"/>
      <c r="AC3" s="4"/>
      <c r="AD3" s="4"/>
      <c r="AE3" s="4"/>
      <c r="AF3" s="4"/>
    </row>
    <row r="4" spans="2:33" x14ac:dyDescent="0.2">
      <c r="B4" s="102" t="s">
        <v>0</v>
      </c>
      <c r="C4" s="102"/>
      <c r="D4" s="6" t="s">
        <v>53</v>
      </c>
      <c r="E4" s="6"/>
      <c r="F4" s="6"/>
      <c r="G4" s="6"/>
      <c r="J4" s="1"/>
      <c r="K4" s="6" t="s">
        <v>1</v>
      </c>
      <c r="L4" s="6" t="s">
        <v>58</v>
      </c>
      <c r="M4" s="6"/>
      <c r="N4" s="6"/>
      <c r="O4" s="6"/>
      <c r="P4" s="6"/>
      <c r="Q4" s="6"/>
      <c r="R4" s="6"/>
      <c r="S4" s="6"/>
      <c r="T4" s="6"/>
      <c r="Y4" s="8" t="s">
        <v>0</v>
      </c>
      <c r="Z4" s="6" t="str">
        <f>D4</f>
        <v>Birch Ck  @ gage station</v>
      </c>
      <c r="AA4" s="6"/>
      <c r="AB4" s="1"/>
    </row>
    <row r="5" spans="2:33" x14ac:dyDescent="0.2">
      <c r="B5" s="98" t="s">
        <v>3</v>
      </c>
      <c r="C5" s="98"/>
      <c r="D5" s="9"/>
      <c r="E5" s="9"/>
      <c r="F5" s="9"/>
      <c r="G5" s="9"/>
      <c r="J5" s="1"/>
      <c r="K5" s="98" t="s">
        <v>5</v>
      </c>
      <c r="L5" s="98"/>
      <c r="M5" s="9" t="s">
        <v>59</v>
      </c>
      <c r="N5" s="9" t="s">
        <v>61</v>
      </c>
      <c r="O5" s="9"/>
      <c r="P5" s="9"/>
      <c r="Q5" s="9"/>
      <c r="R5" s="9"/>
      <c r="S5" s="9"/>
      <c r="T5" s="9"/>
      <c r="Y5" s="8" t="s">
        <v>2</v>
      </c>
      <c r="Z5" s="9">
        <f>D5</f>
        <v>0</v>
      </c>
      <c r="AA5" s="9"/>
      <c r="AB5" s="1"/>
    </row>
    <row r="6" spans="2:33" x14ac:dyDescent="0.2">
      <c r="B6" s="98" t="s">
        <v>4</v>
      </c>
      <c r="C6" s="98"/>
      <c r="D6" s="10">
        <v>41860.180555555555</v>
      </c>
      <c r="E6" s="11"/>
      <c r="F6" s="9"/>
      <c r="G6" s="9"/>
      <c r="J6" s="1"/>
      <c r="K6" s="8" t="s">
        <v>47</v>
      </c>
      <c r="M6" s="85">
        <v>3014589.1</v>
      </c>
      <c r="N6" s="9"/>
      <c r="O6" s="9"/>
      <c r="P6" s="9"/>
      <c r="Q6" s="9"/>
      <c r="R6" s="9"/>
      <c r="S6" s="9"/>
      <c r="T6" s="9"/>
      <c r="U6" s="9"/>
      <c r="V6" s="9"/>
      <c r="Y6" s="8" t="s">
        <v>4</v>
      </c>
      <c r="Z6" s="10">
        <f>D6</f>
        <v>41860.180555555555</v>
      </c>
      <c r="AA6" s="11"/>
    </row>
    <row r="7" spans="2:33" x14ac:dyDescent="0.2">
      <c r="B7" s="98" t="s">
        <v>44</v>
      </c>
      <c r="C7" s="98"/>
      <c r="D7" s="9" t="s">
        <v>54</v>
      </c>
      <c r="E7" s="9"/>
      <c r="F7" s="9"/>
      <c r="G7" s="9"/>
      <c r="J7" s="12"/>
      <c r="K7" s="13" t="s">
        <v>48</v>
      </c>
      <c r="L7" s="13"/>
      <c r="M7" s="14">
        <v>1625131.3</v>
      </c>
      <c r="N7" s="15"/>
      <c r="O7" s="15"/>
      <c r="P7" s="15"/>
      <c r="Q7" s="9"/>
      <c r="R7" s="9"/>
      <c r="S7" s="9"/>
      <c r="T7" s="9"/>
      <c r="U7" s="9"/>
      <c r="V7" s="9"/>
      <c r="Y7" s="8"/>
      <c r="Z7" s="8"/>
      <c r="AA7" s="8"/>
      <c r="AE7" s="16"/>
    </row>
    <row r="8" spans="2:33" x14ac:dyDescent="0.2">
      <c r="B8" s="14" t="s">
        <v>41</v>
      </c>
      <c r="C8" s="14"/>
      <c r="D8" s="9" t="s">
        <v>55</v>
      </c>
      <c r="E8" s="9"/>
      <c r="F8" s="9"/>
      <c r="G8" s="9"/>
      <c r="J8" s="12"/>
      <c r="K8" s="13" t="s">
        <v>6</v>
      </c>
      <c r="L8" s="13"/>
      <c r="M8" s="14" t="s">
        <v>60</v>
      </c>
      <c r="N8" s="15"/>
      <c r="O8" s="15"/>
      <c r="P8" s="15"/>
      <c r="Q8" s="9"/>
      <c r="R8" s="9"/>
      <c r="S8" s="9"/>
      <c r="T8" s="9"/>
      <c r="U8" s="9"/>
      <c r="V8" s="9"/>
      <c r="Y8" s="8"/>
      <c r="Z8" s="8"/>
      <c r="AA8" s="8"/>
      <c r="AE8" s="16"/>
    </row>
    <row r="9" spans="2:33" x14ac:dyDescent="0.2">
      <c r="B9" s="81" t="s">
        <v>45</v>
      </c>
      <c r="C9" s="81"/>
      <c r="D9" s="9"/>
      <c r="E9" s="9"/>
      <c r="F9" s="9"/>
      <c r="G9" s="9" t="s">
        <v>56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Y9" s="8" t="s">
        <v>7</v>
      </c>
      <c r="Z9" s="8"/>
      <c r="AA9" s="8"/>
      <c r="AB9" s="17"/>
      <c r="AC9" s="16"/>
      <c r="AD9" s="16"/>
      <c r="AE9" s="16"/>
    </row>
    <row r="10" spans="2:33" x14ac:dyDescent="0.2">
      <c r="B10" s="6" t="s">
        <v>46</v>
      </c>
      <c r="C10" s="6"/>
      <c r="D10" s="9" t="s">
        <v>57</v>
      </c>
      <c r="E10" s="9"/>
      <c r="F10" s="9"/>
      <c r="G10" s="9"/>
      <c r="H10" s="2"/>
      <c r="I10" s="1"/>
      <c r="J10" s="1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Y10" s="6" t="s">
        <v>49</v>
      </c>
      <c r="Z10" s="6"/>
      <c r="AA10" s="6"/>
      <c r="AB10" s="18"/>
      <c r="AC10" s="19"/>
      <c r="AD10" s="19"/>
      <c r="AE10" s="19"/>
      <c r="AF10" s="6"/>
    </row>
    <row r="11" spans="2:33" s="8" customFormat="1" ht="15.75" x14ac:dyDescent="0.25">
      <c r="B11" s="20"/>
      <c r="C11" s="100"/>
      <c r="D11" s="100"/>
      <c r="E11" s="100"/>
      <c r="F11" s="100"/>
      <c r="G11" s="100"/>
      <c r="H11" s="100"/>
      <c r="I11" s="21"/>
      <c r="J11" s="21"/>
      <c r="K11" s="21"/>
      <c r="L11" s="21"/>
      <c r="N11" s="20"/>
      <c r="Y11" s="9"/>
      <c r="Z11" s="9"/>
      <c r="AA11" s="9"/>
      <c r="AB11" s="13"/>
      <c r="AC11" s="15"/>
      <c r="AD11" s="15"/>
      <c r="AE11" s="15"/>
      <c r="AF11" s="9"/>
      <c r="AG11" s="1"/>
    </row>
    <row r="12" spans="2:33" s="8" customFormat="1" ht="31.9" thickBot="1" x14ac:dyDescent="0.3">
      <c r="B12" s="22" t="s">
        <v>8</v>
      </c>
      <c r="C12" s="101" t="s">
        <v>9</v>
      </c>
      <c r="D12" s="101"/>
      <c r="E12" s="101"/>
      <c r="F12" s="101"/>
      <c r="G12" s="23" t="s">
        <v>50</v>
      </c>
      <c r="H12" s="23" t="s">
        <v>10</v>
      </c>
      <c r="I12" s="22" t="s">
        <v>8</v>
      </c>
      <c r="J12" s="101" t="s">
        <v>11</v>
      </c>
      <c r="K12" s="101"/>
      <c r="L12" s="101"/>
      <c r="M12" s="101"/>
      <c r="N12" s="23" t="s">
        <v>50</v>
      </c>
      <c r="O12" s="23" t="s">
        <v>10</v>
      </c>
      <c r="P12" s="22" t="s">
        <v>8</v>
      </c>
      <c r="Q12" s="101" t="s">
        <v>12</v>
      </c>
      <c r="R12" s="101"/>
      <c r="S12" s="101"/>
      <c r="T12" s="101"/>
      <c r="U12" s="23" t="s">
        <v>50</v>
      </c>
      <c r="V12" s="23" t="s">
        <v>10</v>
      </c>
      <c r="W12" s="57" t="s">
        <v>13</v>
      </c>
      <c r="X12" s="73"/>
      <c r="Y12" s="9"/>
      <c r="Z12" s="9"/>
      <c r="AA12" s="9"/>
      <c r="AB12" s="13"/>
      <c r="AC12" s="15"/>
      <c r="AD12" s="15"/>
      <c r="AE12" s="15"/>
      <c r="AF12" s="9"/>
      <c r="AG12" s="1"/>
    </row>
    <row r="13" spans="2:33" s="26" customFormat="1" ht="13.9" x14ac:dyDescent="0.25">
      <c r="B13" s="58" t="s">
        <v>14</v>
      </c>
      <c r="C13" s="103"/>
      <c r="D13" s="103"/>
      <c r="E13" s="103"/>
      <c r="F13" s="103"/>
      <c r="G13" s="24"/>
      <c r="H13" s="59"/>
      <c r="I13" s="60" t="s">
        <v>14</v>
      </c>
      <c r="J13" s="103"/>
      <c r="K13" s="103"/>
      <c r="L13" s="103"/>
      <c r="M13" s="103"/>
      <c r="N13" s="24">
        <v>2</v>
      </c>
      <c r="O13" s="59">
        <f>N13</f>
        <v>2</v>
      </c>
      <c r="P13" s="60" t="s">
        <v>14</v>
      </c>
      <c r="Q13" s="103"/>
      <c r="R13" s="103"/>
      <c r="S13" s="103"/>
      <c r="T13" s="103"/>
      <c r="U13" s="24"/>
      <c r="V13" s="59"/>
      <c r="W13" s="61">
        <f>AVERAGE(V13,O13,H13)</f>
        <v>2</v>
      </c>
      <c r="X13" s="32"/>
      <c r="Y13" s="9"/>
      <c r="Z13" s="9"/>
      <c r="AA13" s="9"/>
      <c r="AB13" s="13"/>
      <c r="AC13" s="15"/>
      <c r="AD13" s="15"/>
      <c r="AE13" s="15"/>
      <c r="AF13" s="9"/>
      <c r="AG13" s="1"/>
    </row>
    <row r="14" spans="2:33" s="26" customFormat="1" ht="13.9" x14ac:dyDescent="0.25">
      <c r="B14" s="62">
        <v>2</v>
      </c>
      <c r="C14" s="104"/>
      <c r="D14" s="104"/>
      <c r="E14" s="104"/>
      <c r="F14" s="104"/>
      <c r="G14" s="27"/>
      <c r="H14" s="63"/>
      <c r="I14" s="64">
        <v>2</v>
      </c>
      <c r="J14" s="104"/>
      <c r="K14" s="104"/>
      <c r="L14" s="104"/>
      <c r="M14" s="104"/>
      <c r="N14" s="27"/>
      <c r="O14" s="63">
        <v>0</v>
      </c>
      <c r="P14" s="64">
        <v>2</v>
      </c>
      <c r="Q14" s="104"/>
      <c r="R14" s="104"/>
      <c r="S14" s="104"/>
      <c r="T14" s="104"/>
      <c r="U14" s="27"/>
      <c r="V14" s="63"/>
      <c r="W14" s="65">
        <f>AVERAGE(V14,O14,H14)</f>
        <v>0</v>
      </c>
      <c r="X14" s="32"/>
      <c r="Y14" s="9"/>
      <c r="Z14" s="9"/>
      <c r="AA14" s="9"/>
      <c r="AB14" s="13"/>
      <c r="AC14" s="15"/>
      <c r="AD14" s="15"/>
      <c r="AE14" s="15"/>
      <c r="AF14" s="9"/>
      <c r="AG14" s="1"/>
    </row>
    <row r="15" spans="2:33" s="26" customFormat="1" ht="13.9" x14ac:dyDescent="0.25">
      <c r="B15" s="66">
        <v>2.8</v>
      </c>
      <c r="C15" s="104"/>
      <c r="D15" s="104"/>
      <c r="E15" s="104"/>
      <c r="F15" s="104"/>
      <c r="G15" s="27"/>
      <c r="H15" s="63"/>
      <c r="I15" s="67">
        <v>2.8</v>
      </c>
      <c r="J15" s="104"/>
      <c r="K15" s="104"/>
      <c r="L15" s="104"/>
      <c r="M15" s="104"/>
      <c r="N15" s="27"/>
      <c r="O15" s="63">
        <f>100*N14/SUM(N$14:N$31)+O14</f>
        <v>0</v>
      </c>
      <c r="P15" s="67">
        <v>2.8</v>
      </c>
      <c r="Q15" s="104"/>
      <c r="R15" s="104"/>
      <c r="S15" s="104"/>
      <c r="T15" s="104"/>
      <c r="U15" s="27"/>
      <c r="V15" s="63"/>
      <c r="W15" s="65">
        <f t="shared" ref="W15:W26" si="0">AVERAGE(V15,O15,H15)</f>
        <v>0</v>
      </c>
      <c r="X15" s="32"/>
      <c r="Y15" s="9"/>
      <c r="Z15" s="9"/>
      <c r="AA15" s="9"/>
      <c r="AB15" s="13"/>
      <c r="AC15" s="15"/>
      <c r="AD15" s="15"/>
      <c r="AE15" s="15"/>
      <c r="AF15" s="9"/>
      <c r="AG15" s="1"/>
    </row>
    <row r="16" spans="2:33" s="26" customFormat="1" ht="13.9" x14ac:dyDescent="0.25">
      <c r="B16" s="62">
        <v>4</v>
      </c>
      <c r="C16" s="104"/>
      <c r="D16" s="104"/>
      <c r="E16" s="104"/>
      <c r="F16" s="104"/>
      <c r="G16" s="27"/>
      <c r="H16" s="63"/>
      <c r="I16" s="64">
        <v>4</v>
      </c>
      <c r="J16" s="104"/>
      <c r="K16" s="104"/>
      <c r="L16" s="104"/>
      <c r="M16" s="104"/>
      <c r="N16" s="27"/>
      <c r="O16" s="63">
        <f t="shared" ref="O16:O31" si="1">100*N15/SUM(N$14:N$31)+O15</f>
        <v>0</v>
      </c>
      <c r="P16" s="64">
        <v>4</v>
      </c>
      <c r="Q16" s="104"/>
      <c r="R16" s="104"/>
      <c r="S16" s="104"/>
      <c r="T16" s="104"/>
      <c r="U16" s="27"/>
      <c r="V16" s="63"/>
      <c r="W16" s="65">
        <f t="shared" si="0"/>
        <v>0</v>
      </c>
      <c r="X16" s="32"/>
      <c r="Y16" s="9"/>
      <c r="Z16" s="9"/>
      <c r="AA16" s="9"/>
      <c r="AB16" s="13"/>
      <c r="AC16" s="9"/>
      <c r="AD16" s="9"/>
      <c r="AE16" s="9"/>
      <c r="AF16" s="9"/>
      <c r="AG16" s="1"/>
    </row>
    <row r="17" spans="2:33" s="26" customFormat="1" ht="17.45" x14ac:dyDescent="0.3">
      <c r="B17" s="62">
        <v>5.6</v>
      </c>
      <c r="C17" s="104"/>
      <c r="D17" s="104"/>
      <c r="E17" s="104"/>
      <c r="F17" s="104"/>
      <c r="G17" s="27"/>
      <c r="H17" s="63"/>
      <c r="I17" s="64">
        <v>5.6</v>
      </c>
      <c r="J17" s="104"/>
      <c r="K17" s="104"/>
      <c r="L17" s="104"/>
      <c r="M17" s="104"/>
      <c r="N17" s="27"/>
      <c r="O17" s="63">
        <f t="shared" si="1"/>
        <v>0</v>
      </c>
      <c r="P17" s="64">
        <v>5.6</v>
      </c>
      <c r="Q17" s="104"/>
      <c r="R17" s="104"/>
      <c r="S17" s="104"/>
      <c r="T17" s="104"/>
      <c r="U17" s="27"/>
      <c r="V17" s="63"/>
      <c r="W17" s="65">
        <f t="shared" si="0"/>
        <v>0</v>
      </c>
      <c r="X17" s="32"/>
      <c r="Y17" s="28" t="s">
        <v>15</v>
      </c>
      <c r="Z17" s="29"/>
      <c r="AA17" s="29"/>
      <c r="AB17" s="30"/>
      <c r="AC17" s="31"/>
      <c r="AD17" s="31"/>
      <c r="AE17" s="31"/>
      <c r="AF17" s="31"/>
      <c r="AG17" s="1"/>
    </row>
    <row r="18" spans="2:33" s="26" customFormat="1" ht="13.9" x14ac:dyDescent="0.25">
      <c r="B18" s="62">
        <v>8</v>
      </c>
      <c r="C18" s="104"/>
      <c r="D18" s="104"/>
      <c r="E18" s="104"/>
      <c r="F18" s="104"/>
      <c r="G18" s="27"/>
      <c r="H18" s="63"/>
      <c r="I18" s="64">
        <v>8</v>
      </c>
      <c r="J18" s="104"/>
      <c r="K18" s="104"/>
      <c r="L18" s="104"/>
      <c r="M18" s="104"/>
      <c r="N18" s="27">
        <v>4</v>
      </c>
      <c r="O18" s="63">
        <f t="shared" si="1"/>
        <v>0</v>
      </c>
      <c r="P18" s="64">
        <v>8</v>
      </c>
      <c r="Q18" s="104"/>
      <c r="R18" s="104"/>
      <c r="S18" s="104"/>
      <c r="T18" s="104"/>
      <c r="U18" s="27"/>
      <c r="V18" s="63"/>
      <c r="W18" s="65">
        <f t="shared" si="0"/>
        <v>0</v>
      </c>
      <c r="X18" s="32"/>
      <c r="Y18" s="31" t="s">
        <v>16</v>
      </c>
      <c r="Z18" s="105" t="s">
        <v>17</v>
      </c>
      <c r="AA18" s="105"/>
      <c r="AB18" s="105"/>
      <c r="AC18" s="105"/>
      <c r="AD18" s="105"/>
      <c r="AE18" s="105"/>
      <c r="AF18" s="105"/>
      <c r="AG18" s="8"/>
    </row>
    <row r="19" spans="2:33" s="26" customFormat="1" ht="13.9" x14ac:dyDescent="0.25">
      <c r="B19" s="62">
        <v>11</v>
      </c>
      <c r="C19" s="104"/>
      <c r="D19" s="104"/>
      <c r="E19" s="104"/>
      <c r="F19" s="104"/>
      <c r="G19" s="27"/>
      <c r="H19" s="63"/>
      <c r="I19" s="64">
        <v>11</v>
      </c>
      <c r="J19" s="104"/>
      <c r="K19" s="104"/>
      <c r="L19" s="104"/>
      <c r="M19" s="104"/>
      <c r="N19" s="27">
        <v>10</v>
      </c>
      <c r="O19" s="63">
        <f t="shared" si="1"/>
        <v>4</v>
      </c>
      <c r="P19" s="64">
        <v>11</v>
      </c>
      <c r="Q19" s="104"/>
      <c r="R19" s="104"/>
      <c r="S19" s="104"/>
      <c r="T19" s="104"/>
      <c r="U19" s="27"/>
      <c r="V19" s="63"/>
      <c r="W19" s="65">
        <f>AVERAGE(V19,O19,H19)</f>
        <v>4</v>
      </c>
      <c r="X19" s="32"/>
      <c r="Y19" s="96">
        <v>31</v>
      </c>
      <c r="Z19" s="106" t="s">
        <v>63</v>
      </c>
      <c r="AA19" s="106"/>
      <c r="AB19" s="106"/>
      <c r="AC19" s="106"/>
      <c r="AD19" s="106"/>
      <c r="AE19" s="106"/>
      <c r="AF19" s="106"/>
    </row>
    <row r="20" spans="2:33" s="26" customFormat="1" ht="13.9" x14ac:dyDescent="0.25">
      <c r="B20" s="62">
        <v>16</v>
      </c>
      <c r="C20" s="104"/>
      <c r="D20" s="104"/>
      <c r="E20" s="104"/>
      <c r="F20" s="104"/>
      <c r="G20" s="27"/>
      <c r="H20" s="63"/>
      <c r="I20" s="64">
        <v>16</v>
      </c>
      <c r="J20" s="104"/>
      <c r="K20" s="104"/>
      <c r="L20" s="104"/>
      <c r="M20" s="104"/>
      <c r="N20" s="27">
        <v>17</v>
      </c>
      <c r="O20" s="63">
        <f t="shared" si="1"/>
        <v>14</v>
      </c>
      <c r="P20" s="64">
        <v>16</v>
      </c>
      <c r="Q20" s="104"/>
      <c r="R20" s="104"/>
      <c r="S20" s="104"/>
      <c r="T20" s="104"/>
      <c r="U20" s="27"/>
      <c r="V20" s="63"/>
      <c r="W20" s="65">
        <f t="shared" si="0"/>
        <v>14</v>
      </c>
      <c r="X20" s="32"/>
      <c r="Y20" s="96">
        <v>32</v>
      </c>
      <c r="Z20" s="106" t="s">
        <v>64</v>
      </c>
      <c r="AA20" s="106"/>
      <c r="AB20" s="106"/>
      <c r="AC20" s="106"/>
      <c r="AD20" s="106"/>
      <c r="AE20" s="106"/>
      <c r="AF20" s="106"/>
    </row>
    <row r="21" spans="2:33" s="26" customFormat="1" ht="13.9" x14ac:dyDescent="0.25">
      <c r="B21" s="62">
        <v>22.5</v>
      </c>
      <c r="C21" s="104"/>
      <c r="D21" s="104"/>
      <c r="E21" s="104"/>
      <c r="F21" s="104"/>
      <c r="G21" s="27"/>
      <c r="H21" s="63"/>
      <c r="I21" s="64">
        <v>22.5</v>
      </c>
      <c r="J21" s="104"/>
      <c r="K21" s="104"/>
      <c r="L21" s="104"/>
      <c r="M21" s="104"/>
      <c r="N21" s="27">
        <v>18</v>
      </c>
      <c r="O21" s="63">
        <f t="shared" si="1"/>
        <v>31</v>
      </c>
      <c r="P21" s="64">
        <v>22.5</v>
      </c>
      <c r="Q21" s="104"/>
      <c r="R21" s="104"/>
      <c r="S21" s="104"/>
      <c r="T21" s="104"/>
      <c r="U21" s="27"/>
      <c r="V21" s="63"/>
      <c r="W21" s="65">
        <f t="shared" si="0"/>
        <v>31</v>
      </c>
      <c r="X21" s="32"/>
      <c r="Y21" s="25"/>
      <c r="Z21" s="106"/>
      <c r="AA21" s="106"/>
      <c r="AB21" s="106"/>
      <c r="AC21" s="106"/>
      <c r="AD21" s="106"/>
      <c r="AE21" s="106"/>
      <c r="AF21" s="106"/>
    </row>
    <row r="22" spans="2:33" s="26" customFormat="1" ht="13.9" x14ac:dyDescent="0.25">
      <c r="B22" s="62">
        <v>32</v>
      </c>
      <c r="C22" s="104"/>
      <c r="D22" s="104"/>
      <c r="E22" s="104"/>
      <c r="F22" s="104"/>
      <c r="G22" s="27"/>
      <c r="H22" s="63"/>
      <c r="I22" s="64">
        <v>32</v>
      </c>
      <c r="J22" s="104"/>
      <c r="K22" s="104"/>
      <c r="L22" s="104"/>
      <c r="M22" s="104"/>
      <c r="N22" s="27">
        <v>13</v>
      </c>
      <c r="O22" s="63">
        <f t="shared" si="1"/>
        <v>49</v>
      </c>
      <c r="P22" s="64">
        <v>32</v>
      </c>
      <c r="Q22" s="104"/>
      <c r="R22" s="104"/>
      <c r="S22" s="104"/>
      <c r="T22" s="104"/>
      <c r="U22" s="27"/>
      <c r="V22" s="63"/>
      <c r="W22" s="65">
        <f t="shared" si="0"/>
        <v>49</v>
      </c>
      <c r="X22" s="32"/>
      <c r="Y22" s="25"/>
      <c r="Z22" s="106"/>
      <c r="AA22" s="106"/>
      <c r="AB22" s="106"/>
      <c r="AC22" s="106"/>
      <c r="AD22" s="106"/>
      <c r="AE22" s="106"/>
      <c r="AF22" s="106"/>
    </row>
    <row r="23" spans="2:33" s="26" customFormat="1" ht="13.9" x14ac:dyDescent="0.25">
      <c r="B23" s="62">
        <v>45</v>
      </c>
      <c r="C23" s="104"/>
      <c r="D23" s="104"/>
      <c r="E23" s="104"/>
      <c r="F23" s="104"/>
      <c r="G23" s="27"/>
      <c r="H23" s="63"/>
      <c r="I23" s="64">
        <v>45</v>
      </c>
      <c r="J23" s="104"/>
      <c r="K23" s="104"/>
      <c r="L23" s="104"/>
      <c r="M23" s="104"/>
      <c r="N23" s="27">
        <v>16</v>
      </c>
      <c r="O23" s="63">
        <f t="shared" si="1"/>
        <v>62</v>
      </c>
      <c r="P23" s="64">
        <v>45</v>
      </c>
      <c r="Q23" s="104"/>
      <c r="R23" s="104"/>
      <c r="S23" s="104"/>
      <c r="T23" s="104"/>
      <c r="U23" s="27"/>
      <c r="V23" s="63"/>
      <c r="W23" s="65">
        <f t="shared" si="0"/>
        <v>62</v>
      </c>
      <c r="X23" s="32"/>
      <c r="Y23" s="25"/>
      <c r="Z23" s="106"/>
      <c r="AA23" s="106"/>
      <c r="AB23" s="106"/>
      <c r="AC23" s="106"/>
      <c r="AD23" s="106"/>
      <c r="AE23" s="106"/>
      <c r="AF23" s="106"/>
    </row>
    <row r="24" spans="2:33" s="26" customFormat="1" ht="13.9" x14ac:dyDescent="0.25">
      <c r="B24" s="68">
        <v>64</v>
      </c>
      <c r="C24" s="104"/>
      <c r="D24" s="104"/>
      <c r="E24" s="104"/>
      <c r="F24" s="104"/>
      <c r="G24" s="27"/>
      <c r="H24" s="63"/>
      <c r="I24" s="69">
        <v>64</v>
      </c>
      <c r="J24" s="104"/>
      <c r="K24" s="104"/>
      <c r="L24" s="104"/>
      <c r="M24" s="104"/>
      <c r="N24" s="27">
        <v>14</v>
      </c>
      <c r="O24" s="63">
        <f t="shared" si="1"/>
        <v>78</v>
      </c>
      <c r="P24" s="69">
        <v>64</v>
      </c>
      <c r="Q24" s="104"/>
      <c r="R24" s="104"/>
      <c r="S24" s="104"/>
      <c r="T24" s="104"/>
      <c r="U24" s="27"/>
      <c r="V24" s="63"/>
      <c r="W24" s="65">
        <f t="shared" si="0"/>
        <v>78</v>
      </c>
      <c r="X24" s="32"/>
      <c r="Y24" s="25"/>
      <c r="Z24" s="106"/>
      <c r="AA24" s="106"/>
      <c r="AB24" s="106"/>
      <c r="AC24" s="106"/>
      <c r="AD24" s="106"/>
      <c r="AE24" s="106"/>
      <c r="AF24" s="106"/>
    </row>
    <row r="25" spans="2:33" s="26" customFormat="1" ht="13.9" x14ac:dyDescent="0.25">
      <c r="B25" s="62">
        <v>90</v>
      </c>
      <c r="C25" s="104"/>
      <c r="D25" s="104"/>
      <c r="E25" s="104"/>
      <c r="F25" s="104"/>
      <c r="G25" s="27"/>
      <c r="H25" s="63"/>
      <c r="I25" s="64">
        <v>90</v>
      </c>
      <c r="J25" s="104"/>
      <c r="K25" s="104"/>
      <c r="L25" s="104"/>
      <c r="M25" s="104"/>
      <c r="N25" s="27">
        <v>8</v>
      </c>
      <c r="O25" s="63">
        <f t="shared" si="1"/>
        <v>92</v>
      </c>
      <c r="P25" s="64">
        <v>90</v>
      </c>
      <c r="Q25" s="104"/>
      <c r="R25" s="104"/>
      <c r="S25" s="104"/>
      <c r="T25" s="104"/>
      <c r="U25" s="27"/>
      <c r="V25" s="63"/>
      <c r="W25" s="65">
        <f t="shared" si="0"/>
        <v>92</v>
      </c>
      <c r="X25" s="32"/>
      <c r="Y25" s="25"/>
      <c r="Z25" s="106"/>
      <c r="AA25" s="106"/>
      <c r="AB25" s="106"/>
      <c r="AC25" s="106"/>
      <c r="AD25" s="106"/>
      <c r="AE25" s="106"/>
      <c r="AF25" s="106"/>
    </row>
    <row r="26" spans="2:33" s="26" customFormat="1" ht="13.9" x14ac:dyDescent="0.25">
      <c r="B26" s="66">
        <v>128</v>
      </c>
      <c r="C26" s="104"/>
      <c r="D26" s="104"/>
      <c r="E26" s="104"/>
      <c r="F26" s="104"/>
      <c r="G26" s="27"/>
      <c r="H26" s="63"/>
      <c r="I26" s="67">
        <v>128</v>
      </c>
      <c r="J26" s="104"/>
      <c r="K26" s="104"/>
      <c r="L26" s="104"/>
      <c r="M26" s="104"/>
      <c r="N26" s="27"/>
      <c r="O26" s="63">
        <f t="shared" si="1"/>
        <v>100</v>
      </c>
      <c r="P26" s="67">
        <v>128</v>
      </c>
      <c r="Q26" s="104"/>
      <c r="R26" s="104"/>
      <c r="S26" s="104"/>
      <c r="T26" s="104"/>
      <c r="U26" s="27"/>
      <c r="V26" s="63"/>
      <c r="W26" s="65">
        <f t="shared" si="0"/>
        <v>100</v>
      </c>
      <c r="X26" s="32"/>
      <c r="Y26" s="25"/>
      <c r="Z26" s="106"/>
      <c r="AA26" s="106"/>
      <c r="AB26" s="106"/>
      <c r="AC26" s="106"/>
      <c r="AD26" s="106"/>
      <c r="AE26" s="106"/>
      <c r="AF26" s="106"/>
    </row>
    <row r="27" spans="2:33" s="26" customFormat="1" ht="13.9" x14ac:dyDescent="0.25">
      <c r="B27" s="66">
        <v>180</v>
      </c>
      <c r="C27" s="104"/>
      <c r="D27" s="104"/>
      <c r="E27" s="104"/>
      <c r="F27" s="104"/>
      <c r="G27" s="27"/>
      <c r="H27" s="63"/>
      <c r="I27" s="67">
        <v>180</v>
      </c>
      <c r="J27" s="104"/>
      <c r="K27" s="104"/>
      <c r="L27" s="104"/>
      <c r="M27" s="104"/>
      <c r="N27" s="27"/>
      <c r="O27" s="63">
        <f t="shared" si="1"/>
        <v>100</v>
      </c>
      <c r="P27" s="67">
        <v>180</v>
      </c>
      <c r="Q27" s="104"/>
      <c r="R27" s="104"/>
      <c r="S27" s="104"/>
      <c r="T27" s="104"/>
      <c r="U27" s="27"/>
      <c r="V27" s="63"/>
      <c r="W27" s="65">
        <f>AVERAGE(H27,V27,O27)</f>
        <v>100</v>
      </c>
      <c r="X27" s="32"/>
      <c r="Y27" s="25"/>
      <c r="Z27" s="106"/>
      <c r="AA27" s="106"/>
      <c r="AB27" s="106"/>
      <c r="AC27" s="106"/>
      <c r="AD27" s="106"/>
      <c r="AE27" s="106"/>
      <c r="AF27" s="106"/>
    </row>
    <row r="28" spans="2:33" s="26" customFormat="1" ht="13.9" x14ac:dyDescent="0.25">
      <c r="B28" s="66">
        <v>256</v>
      </c>
      <c r="C28" s="104"/>
      <c r="D28" s="104"/>
      <c r="E28" s="104"/>
      <c r="F28" s="104"/>
      <c r="G28" s="27"/>
      <c r="H28" s="63"/>
      <c r="I28" s="67">
        <v>256</v>
      </c>
      <c r="J28" s="104"/>
      <c r="K28" s="104"/>
      <c r="L28" s="104"/>
      <c r="M28" s="104"/>
      <c r="N28" s="27"/>
      <c r="O28" s="63">
        <f t="shared" si="1"/>
        <v>100</v>
      </c>
      <c r="P28" s="67">
        <v>256</v>
      </c>
      <c r="Q28" s="104"/>
      <c r="R28" s="104"/>
      <c r="S28" s="104"/>
      <c r="T28" s="104"/>
      <c r="U28" s="27"/>
      <c r="V28" s="63"/>
      <c r="W28" s="65">
        <f>AVERAGE(H28,V28,O28)</f>
        <v>100</v>
      </c>
      <c r="X28" s="32"/>
      <c r="Y28" s="25"/>
      <c r="Z28" s="106"/>
      <c r="AA28" s="106"/>
      <c r="AB28" s="106"/>
      <c r="AC28" s="106"/>
      <c r="AD28" s="106"/>
      <c r="AE28" s="106"/>
      <c r="AF28" s="106"/>
    </row>
    <row r="29" spans="2:33" s="26" customFormat="1" ht="17.45" x14ac:dyDescent="0.3">
      <c r="B29" s="66">
        <v>360</v>
      </c>
      <c r="C29" s="104"/>
      <c r="D29" s="104"/>
      <c r="E29" s="104"/>
      <c r="F29" s="104"/>
      <c r="G29" s="27"/>
      <c r="H29" s="63"/>
      <c r="I29" s="67">
        <v>360</v>
      </c>
      <c r="J29" s="104"/>
      <c r="K29" s="104"/>
      <c r="L29" s="104"/>
      <c r="M29" s="104"/>
      <c r="N29" s="27"/>
      <c r="O29" s="63">
        <f t="shared" si="1"/>
        <v>100</v>
      </c>
      <c r="P29" s="67">
        <v>360</v>
      </c>
      <c r="Q29" s="104"/>
      <c r="R29" s="104"/>
      <c r="S29" s="104"/>
      <c r="T29" s="104"/>
      <c r="U29" s="27"/>
      <c r="V29" s="63"/>
      <c r="W29" s="65">
        <f>AVERAGE(V29,O29,H29)</f>
        <v>100</v>
      </c>
      <c r="X29" s="32"/>
      <c r="Y29" s="25"/>
      <c r="Z29" s="106"/>
      <c r="AA29" s="106"/>
      <c r="AB29" s="106"/>
      <c r="AC29" s="106"/>
      <c r="AD29" s="106"/>
      <c r="AE29" s="106"/>
      <c r="AF29" s="106"/>
      <c r="AG29" s="33"/>
    </row>
    <row r="30" spans="2:33" s="26" customFormat="1" ht="17.45" x14ac:dyDescent="0.3">
      <c r="B30" s="86">
        <v>512</v>
      </c>
      <c r="C30" s="114"/>
      <c r="D30" s="115"/>
      <c r="E30" s="115"/>
      <c r="F30" s="116"/>
      <c r="G30" s="87"/>
      <c r="H30" s="88"/>
      <c r="I30" s="89">
        <v>512</v>
      </c>
      <c r="J30" s="114"/>
      <c r="K30" s="115"/>
      <c r="L30" s="115"/>
      <c r="M30" s="116"/>
      <c r="N30" s="87"/>
      <c r="O30" s="88">
        <f t="shared" si="1"/>
        <v>100</v>
      </c>
      <c r="P30" s="89">
        <v>512</v>
      </c>
      <c r="Q30" s="110"/>
      <c r="R30" s="110"/>
      <c r="S30" s="110"/>
      <c r="T30" s="110"/>
      <c r="U30" s="87"/>
      <c r="V30" s="88"/>
      <c r="W30" s="90">
        <f>AVERAGE(V30,O30,H30)</f>
        <v>100</v>
      </c>
      <c r="X30" s="32"/>
      <c r="Y30" s="25"/>
      <c r="Z30" s="107"/>
      <c r="AA30" s="108"/>
      <c r="AB30" s="108"/>
      <c r="AC30" s="108"/>
      <c r="AD30" s="108"/>
      <c r="AE30" s="108"/>
      <c r="AF30" s="109"/>
      <c r="AG30" s="33"/>
    </row>
    <row r="31" spans="2:33" s="26" customFormat="1" ht="18" thickBot="1" x14ac:dyDescent="0.35">
      <c r="B31" s="70">
        <v>720</v>
      </c>
      <c r="C31" s="93"/>
      <c r="D31" s="94"/>
      <c r="E31" s="94"/>
      <c r="F31" s="95"/>
      <c r="G31" s="91"/>
      <c r="H31" s="92"/>
      <c r="I31" s="71">
        <v>720</v>
      </c>
      <c r="J31" s="122"/>
      <c r="K31" s="123"/>
      <c r="L31" s="123"/>
      <c r="M31" s="124"/>
      <c r="N31" s="91"/>
      <c r="O31" s="92">
        <f t="shared" si="1"/>
        <v>100</v>
      </c>
      <c r="P31" s="71">
        <v>720</v>
      </c>
      <c r="Q31" s="122"/>
      <c r="R31" s="123"/>
      <c r="S31" s="123"/>
      <c r="T31" s="123"/>
      <c r="U31" s="124"/>
      <c r="V31" s="92"/>
      <c r="W31" s="72">
        <f>AVERAGE(V31,O31,H31)</f>
        <v>100</v>
      </c>
      <c r="X31" s="32"/>
      <c r="Y31" s="25"/>
      <c r="Z31" s="82"/>
      <c r="AA31" s="83"/>
      <c r="AB31" s="83"/>
      <c r="AC31" s="83"/>
      <c r="AD31" s="83"/>
      <c r="AE31" s="83"/>
      <c r="AF31" s="84"/>
      <c r="AG31" s="33"/>
    </row>
    <row r="32" spans="2:33" s="26" customFormat="1" ht="13.9" x14ac:dyDescent="0.25">
      <c r="H32" s="34"/>
      <c r="Y32" s="25"/>
      <c r="Z32" s="107"/>
      <c r="AA32" s="108"/>
      <c r="AB32" s="108"/>
      <c r="AC32" s="108"/>
      <c r="AD32" s="108"/>
      <c r="AE32" s="108"/>
      <c r="AF32" s="109"/>
    </row>
    <row r="33" spans="2:34" s="26" customFormat="1" ht="14.45" thickBot="1" x14ac:dyDescent="0.3">
      <c r="C33" s="117" t="s">
        <v>18</v>
      </c>
      <c r="D33" s="117"/>
      <c r="E33" s="117"/>
      <c r="F33" s="117"/>
      <c r="G33" s="117"/>
      <c r="H33" s="117"/>
      <c r="I33" s="35"/>
      <c r="J33" s="117" t="s">
        <v>19</v>
      </c>
      <c r="K33" s="117"/>
      <c r="L33" s="117"/>
      <c r="M33" s="117"/>
      <c r="N33" s="117"/>
      <c r="O33" s="117"/>
      <c r="P33" s="35"/>
      <c r="Q33" s="117" t="s">
        <v>20</v>
      </c>
      <c r="R33" s="117"/>
      <c r="S33" s="117"/>
      <c r="T33" s="117"/>
      <c r="U33" s="117"/>
      <c r="V33" s="117"/>
      <c r="Y33" s="25"/>
      <c r="Z33" s="107"/>
      <c r="AA33" s="108"/>
      <c r="AB33" s="108"/>
      <c r="AC33" s="108"/>
      <c r="AD33" s="108"/>
      <c r="AE33" s="108"/>
      <c r="AF33" s="109"/>
    </row>
    <row r="34" spans="2:34" s="26" customFormat="1" ht="13.9" x14ac:dyDescent="0.25">
      <c r="C34" s="36"/>
      <c r="D34" s="37"/>
      <c r="E34" s="37"/>
      <c r="F34" s="37"/>
      <c r="G34" s="120"/>
      <c r="H34" s="121"/>
      <c r="I34" s="29"/>
      <c r="J34" s="36"/>
      <c r="K34" s="37"/>
      <c r="L34" s="37"/>
      <c r="M34" s="37"/>
      <c r="N34" s="120"/>
      <c r="O34" s="121"/>
      <c r="Q34" s="36"/>
      <c r="R34" s="37"/>
      <c r="S34" s="37"/>
      <c r="T34" s="37"/>
      <c r="U34" s="120"/>
      <c r="V34" s="121"/>
      <c r="Y34" s="25"/>
      <c r="Z34" s="107"/>
      <c r="AA34" s="108"/>
      <c r="AB34" s="108"/>
      <c r="AC34" s="108"/>
      <c r="AD34" s="108"/>
      <c r="AE34" s="108"/>
      <c r="AF34" s="109"/>
    </row>
    <row r="35" spans="2:34" s="26" customFormat="1" ht="13.9" x14ac:dyDescent="0.25">
      <c r="C35" s="38"/>
      <c r="D35" s="39"/>
      <c r="E35" s="39"/>
      <c r="F35" s="39"/>
      <c r="G35" s="118"/>
      <c r="H35" s="119"/>
      <c r="I35" s="29"/>
      <c r="J35" s="38"/>
      <c r="K35" s="39"/>
      <c r="L35" s="39"/>
      <c r="M35" s="39"/>
      <c r="N35" s="118"/>
      <c r="O35" s="119"/>
      <c r="Q35" s="38"/>
      <c r="R35" s="39"/>
      <c r="S35" s="39"/>
      <c r="T35" s="39"/>
      <c r="U35" s="118"/>
      <c r="V35" s="119"/>
      <c r="Y35" s="48"/>
      <c r="Z35" s="107"/>
      <c r="AA35" s="108"/>
      <c r="AB35" s="108"/>
      <c r="AC35" s="108"/>
      <c r="AD35" s="108"/>
      <c r="AE35" s="108"/>
      <c r="AF35" s="109"/>
    </row>
    <row r="36" spans="2:34" s="26" customFormat="1" ht="13.9" x14ac:dyDescent="0.25">
      <c r="C36" s="38"/>
      <c r="D36" s="39"/>
      <c r="E36" s="39"/>
      <c r="F36" s="39"/>
      <c r="G36" s="118"/>
      <c r="H36" s="119"/>
      <c r="I36" s="29"/>
      <c r="J36" s="38"/>
      <c r="K36" s="39"/>
      <c r="L36" s="39"/>
      <c r="M36" s="39"/>
      <c r="N36" s="118"/>
      <c r="O36" s="119"/>
      <c r="Q36" s="38"/>
      <c r="R36" s="39"/>
      <c r="S36" s="39"/>
      <c r="T36" s="39"/>
      <c r="U36" s="118"/>
      <c r="V36" s="119"/>
      <c r="Y36" s="25"/>
      <c r="Z36" s="107"/>
      <c r="AA36" s="108"/>
      <c r="AB36" s="108"/>
      <c r="AC36" s="108"/>
      <c r="AD36" s="108"/>
      <c r="AE36" s="108"/>
      <c r="AF36" s="109"/>
    </row>
    <row r="37" spans="2:34" s="26" customFormat="1" ht="14.45" thickBot="1" x14ac:dyDescent="0.3">
      <c r="C37" s="42"/>
      <c r="D37" s="43"/>
      <c r="E37" s="43"/>
      <c r="F37" s="43"/>
      <c r="G37" s="111"/>
      <c r="H37" s="112"/>
      <c r="I37" s="29"/>
      <c r="J37" s="42"/>
      <c r="K37" s="43"/>
      <c r="L37" s="43"/>
      <c r="M37" s="43"/>
      <c r="N37" s="44"/>
      <c r="O37" s="45"/>
      <c r="Q37" s="42"/>
      <c r="R37" s="43"/>
      <c r="S37" s="43"/>
      <c r="T37" s="43"/>
      <c r="U37" s="111"/>
      <c r="V37" s="112"/>
      <c r="Z37" s="41"/>
      <c r="AA37" s="113"/>
      <c r="AB37" s="113"/>
      <c r="AC37" s="113"/>
      <c r="AD37" s="35"/>
      <c r="AF37" s="16"/>
    </row>
    <row r="38" spans="2:34" s="26" customFormat="1" ht="13.9" x14ac:dyDescent="0.25">
      <c r="B38" s="1" t="s">
        <v>21</v>
      </c>
      <c r="C38" s="76" t="s">
        <v>62</v>
      </c>
      <c r="G38" s="1"/>
      <c r="H38" s="34"/>
      <c r="K38" s="97" t="s">
        <v>42</v>
      </c>
      <c r="L38" s="97"/>
      <c r="M38" s="77">
        <v>33</v>
      </c>
      <c r="N38" s="1"/>
      <c r="R38" s="40"/>
      <c r="S38" s="79" t="s">
        <v>22</v>
      </c>
      <c r="T38" s="78">
        <v>1</v>
      </c>
      <c r="U38" s="26" t="s">
        <v>43</v>
      </c>
      <c r="V38" s="78">
        <v>2</v>
      </c>
      <c r="Y38" s="1" t="s">
        <v>21</v>
      </c>
      <c r="Z38" s="6" t="s">
        <v>65</v>
      </c>
      <c r="AA38" s="1"/>
      <c r="AB38" s="79" t="s">
        <v>42</v>
      </c>
      <c r="AC38" s="6">
        <v>34</v>
      </c>
      <c r="AE38" s="1" t="s">
        <v>22</v>
      </c>
      <c r="AF38" s="74">
        <v>2</v>
      </c>
      <c r="AG38" s="75" t="s">
        <v>43</v>
      </c>
      <c r="AH38" s="80">
        <v>2</v>
      </c>
    </row>
    <row r="39" spans="2:34" s="26" customFormat="1" ht="13.9" x14ac:dyDescent="0.25">
      <c r="G39" s="29"/>
      <c r="H39" s="46"/>
      <c r="I39" s="29"/>
      <c r="J39" s="29"/>
      <c r="K39" s="29"/>
      <c r="L39" s="29"/>
      <c r="M39" s="29"/>
      <c r="N39" s="30"/>
      <c r="O39" s="31"/>
      <c r="P39" s="31"/>
      <c r="Q39" s="31"/>
      <c r="R39" s="31"/>
      <c r="S39" s="31"/>
      <c r="T39" s="31"/>
      <c r="AA39" s="35"/>
      <c r="AB39" s="47"/>
      <c r="AC39" s="35"/>
      <c r="AE39" s="31"/>
      <c r="AF39" s="31"/>
    </row>
    <row r="40" spans="2:34" s="26" customFormat="1" ht="13.9" x14ac:dyDescent="0.25">
      <c r="H40" s="34"/>
      <c r="Z40" s="31"/>
      <c r="AA40" s="29"/>
      <c r="AB40" s="29"/>
      <c r="AC40" s="30"/>
      <c r="AD40" s="31"/>
      <c r="AE40" s="31"/>
      <c r="AF40" s="31"/>
    </row>
    <row r="41" spans="2:34" s="26" customFormat="1" ht="13.9" x14ac:dyDescent="0.25">
      <c r="E41" s="52"/>
      <c r="F41" s="52"/>
      <c r="G41" s="52"/>
      <c r="H41" s="53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 t="s">
        <v>26</v>
      </c>
      <c r="X41" s="52"/>
      <c r="Z41" s="29"/>
      <c r="AA41" s="29"/>
      <c r="AB41" s="29"/>
      <c r="AC41" s="30"/>
      <c r="AD41" s="31"/>
      <c r="AF41" s="31"/>
    </row>
    <row r="42" spans="2:34" s="26" customFormat="1" ht="14.45" x14ac:dyDescent="0.3">
      <c r="E42" s="49" t="s">
        <v>23</v>
      </c>
      <c r="F42" s="49" t="s">
        <v>8</v>
      </c>
      <c r="G42" s="52"/>
      <c r="H42" s="52"/>
      <c r="I42" s="52"/>
      <c r="J42" s="52"/>
      <c r="K42" s="52"/>
      <c r="L42" s="49" t="s">
        <v>23</v>
      </c>
      <c r="M42" s="49" t="s">
        <v>8</v>
      </c>
      <c r="N42" s="52"/>
      <c r="O42" s="52"/>
      <c r="P42" s="52"/>
      <c r="Q42" s="52"/>
      <c r="R42" s="52"/>
      <c r="S42" s="49" t="s">
        <v>23</v>
      </c>
      <c r="T42" s="49" t="s">
        <v>8</v>
      </c>
      <c r="U42" s="52"/>
      <c r="V42" s="52"/>
      <c r="W42" s="49" t="s">
        <v>8</v>
      </c>
      <c r="X42" s="56"/>
      <c r="Z42" s="29"/>
      <c r="AA42" s="29"/>
      <c r="AB42" s="29"/>
      <c r="AC42" s="30"/>
      <c r="AD42" s="31"/>
      <c r="AF42" s="31"/>
    </row>
    <row r="43" spans="2:34" s="26" customFormat="1" ht="14.45" x14ac:dyDescent="0.3">
      <c r="E43" s="49">
        <v>16</v>
      </c>
      <c r="F43" s="50"/>
      <c r="G43" s="52"/>
      <c r="H43" s="52"/>
      <c r="I43" s="52"/>
      <c r="J43" s="52"/>
      <c r="K43" s="52"/>
      <c r="L43" s="49">
        <v>16</v>
      </c>
      <c r="M43" s="50">
        <f ca="1">10^(FORECAST(L43,LOG(OFFSET(I$14:I$29,MATCH(L43,O$14:O$29,1)-1,0,2)),OFFSET(O$14:O$29,MATCH(L43,O$14:O$29,1)-1,0,2)))</f>
        <v>16.654787830408022</v>
      </c>
      <c r="N43" s="52"/>
      <c r="O43" s="52"/>
      <c r="P43" s="52"/>
      <c r="Q43" s="52"/>
      <c r="R43" s="52"/>
      <c r="S43" s="49">
        <v>16</v>
      </c>
      <c r="T43" s="50"/>
      <c r="U43" s="52"/>
      <c r="V43" s="54"/>
      <c r="W43" s="50">
        <f ca="1">10^(FORECAST(S43,LOG(OFFSET(P$14:P$29,MATCH(S43,W$14:W$29,1)-1,0,2)),OFFSET(W$14:W$29,MATCH(S43,W$14:W$29,1)-1,0,2)))</f>
        <v>16.654787830408022</v>
      </c>
      <c r="X43" s="50"/>
    </row>
    <row r="44" spans="2:34" s="26" customFormat="1" ht="15" x14ac:dyDescent="0.25">
      <c r="E44" s="49">
        <v>50</v>
      </c>
      <c r="F44" s="50"/>
      <c r="G44" s="52"/>
      <c r="H44" s="52"/>
      <c r="I44" s="52"/>
      <c r="J44" s="52"/>
      <c r="K44" s="52"/>
      <c r="L44" s="49">
        <v>50</v>
      </c>
      <c r="M44" s="50">
        <f t="shared" ref="M44:M46" ca="1" si="2">10^(FORECAST(L44,LOG(OFFSET(I$14:I$29,MATCH(L44,O$14:O$29,1)-1,0,2)),OFFSET(O$14:O$29,MATCH(L44,O$14:O$29,1)-1,0,2)))</f>
        <v>32.850304847567266</v>
      </c>
      <c r="N44" s="52"/>
      <c r="O44" s="52"/>
      <c r="P44" s="52"/>
      <c r="Q44" s="52"/>
      <c r="R44" s="52"/>
      <c r="S44" s="49">
        <v>50</v>
      </c>
      <c r="T44" s="50"/>
      <c r="U44" s="52"/>
      <c r="V44" s="54"/>
      <c r="W44" s="50">
        <f t="shared" ref="W44:W46" ca="1" si="3">10^(FORECAST(S44,LOG(OFFSET(P$14:P$29,MATCH(S44,W$14:W$29,1)-1,0,2)),OFFSET(W$14:W$29,MATCH(S44,W$14:W$29,1)-1,0,2)))</f>
        <v>32.850304847567266</v>
      </c>
      <c r="X44" s="50"/>
    </row>
    <row r="45" spans="2:34" s="26" customFormat="1" ht="15" x14ac:dyDescent="0.25">
      <c r="E45" s="49">
        <v>84</v>
      </c>
      <c r="F45" s="50"/>
      <c r="G45" s="52"/>
      <c r="H45" s="52"/>
      <c r="I45" s="52"/>
      <c r="J45" s="52"/>
      <c r="K45" s="52"/>
      <c r="L45" s="49">
        <v>84</v>
      </c>
      <c r="M45" s="50">
        <f t="shared" ca="1" si="2"/>
        <v>74.068806427152055</v>
      </c>
      <c r="N45" s="52"/>
      <c r="O45" s="52"/>
      <c r="P45" s="52"/>
      <c r="Q45" s="52"/>
      <c r="R45" s="52"/>
      <c r="S45" s="49">
        <v>84</v>
      </c>
      <c r="T45" s="50"/>
      <c r="U45" s="52"/>
      <c r="V45" s="54"/>
      <c r="W45" s="50">
        <f t="shared" ca="1" si="3"/>
        <v>74.068806427152055</v>
      </c>
      <c r="X45" s="50"/>
    </row>
    <row r="46" spans="2:34" s="26" customFormat="1" ht="15" x14ac:dyDescent="0.25">
      <c r="E46" s="49">
        <v>90</v>
      </c>
      <c r="F46" s="50"/>
      <c r="G46" s="52"/>
      <c r="H46" s="52"/>
      <c r="I46" s="52"/>
      <c r="J46" s="52"/>
      <c r="K46" s="52"/>
      <c r="L46" s="49">
        <v>90</v>
      </c>
      <c r="M46" s="50">
        <f t="shared" ca="1" si="2"/>
        <v>85.721688836608251</v>
      </c>
      <c r="N46" s="52"/>
      <c r="O46" s="52"/>
      <c r="P46" s="52"/>
      <c r="Q46" s="52"/>
      <c r="R46" s="52"/>
      <c r="S46" s="49">
        <v>90</v>
      </c>
      <c r="T46" s="50"/>
      <c r="U46" s="52"/>
      <c r="V46" s="54"/>
      <c r="W46" s="50">
        <f t="shared" ca="1" si="3"/>
        <v>85.721688836608251</v>
      </c>
      <c r="X46" s="50"/>
    </row>
    <row r="47" spans="2:34" s="26" customFormat="1" ht="15" x14ac:dyDescent="0.25">
      <c r="E47" s="51"/>
      <c r="F47" s="51"/>
      <c r="G47" s="52"/>
      <c r="H47" s="52"/>
      <c r="I47" s="52"/>
      <c r="J47" s="52"/>
      <c r="K47" s="52"/>
      <c r="L47" s="51"/>
      <c r="M47" s="51"/>
      <c r="N47" s="52"/>
      <c r="O47" s="52"/>
      <c r="P47" s="52"/>
      <c r="Q47" s="52"/>
      <c r="R47" s="52"/>
      <c r="S47" s="51"/>
      <c r="T47" s="51"/>
      <c r="U47" s="52"/>
      <c r="V47" s="52"/>
      <c r="W47" s="51"/>
      <c r="X47" s="51"/>
    </row>
    <row r="48" spans="2:34" s="26" customFormat="1" ht="15" x14ac:dyDescent="0.25">
      <c r="E48" s="49" t="s">
        <v>24</v>
      </c>
      <c r="F48" s="50"/>
      <c r="G48" s="52"/>
      <c r="H48" s="52"/>
      <c r="I48" s="52"/>
      <c r="J48" s="52"/>
      <c r="K48" s="52"/>
      <c r="L48" s="49" t="s">
        <v>24</v>
      </c>
      <c r="M48" s="50">
        <f ca="1">0.5*(M45/M44+M44/M43)</f>
        <v>2.1135806798069501</v>
      </c>
      <c r="N48" s="52"/>
      <c r="O48" s="52"/>
      <c r="P48" s="52"/>
      <c r="Q48" s="52"/>
      <c r="R48" s="52"/>
      <c r="S48" s="49" t="s">
        <v>24</v>
      </c>
      <c r="T48" s="50"/>
      <c r="U48" s="52"/>
      <c r="V48" s="52"/>
      <c r="W48" s="50">
        <f ca="1">0.5*(W45/W44+W44/W43)</f>
        <v>2.1135806798069501</v>
      </c>
      <c r="X48" s="50"/>
    </row>
    <row r="49" spans="5:24" s="26" customFormat="1" ht="15" x14ac:dyDescent="0.25">
      <c r="E49" s="51"/>
      <c r="F49" s="50"/>
      <c r="G49" s="52"/>
      <c r="H49" s="52"/>
      <c r="I49" s="52"/>
      <c r="J49" s="52"/>
      <c r="K49" s="52"/>
      <c r="L49" s="51"/>
      <c r="M49" s="50"/>
      <c r="N49" s="52"/>
      <c r="O49" s="52"/>
      <c r="P49" s="52"/>
      <c r="Q49" s="52"/>
      <c r="R49" s="52"/>
      <c r="S49" s="51"/>
      <c r="T49" s="50"/>
      <c r="U49" s="52"/>
      <c r="V49" s="52"/>
      <c r="W49" s="50"/>
      <c r="X49" s="50"/>
    </row>
    <row r="50" spans="5:24" s="26" customFormat="1" ht="15" x14ac:dyDescent="0.25">
      <c r="E50" s="51" t="s">
        <v>25</v>
      </c>
      <c r="F50" s="50"/>
      <c r="G50" s="52"/>
      <c r="H50" s="52"/>
      <c r="I50" s="52"/>
      <c r="J50" s="52"/>
      <c r="K50" s="52"/>
      <c r="L50" s="51" t="s">
        <v>25</v>
      </c>
      <c r="M50" s="50">
        <f>O13</f>
        <v>2</v>
      </c>
      <c r="N50" s="52"/>
      <c r="O50" s="52"/>
      <c r="P50" s="52"/>
      <c r="Q50" s="52"/>
      <c r="R50" s="52"/>
      <c r="S50" s="51" t="s">
        <v>25</v>
      </c>
      <c r="T50" s="50"/>
      <c r="U50" s="52"/>
      <c r="V50" s="52"/>
      <c r="W50" s="50">
        <f>AVERAGE(T50,M50,F50)</f>
        <v>2</v>
      </c>
      <c r="X50" s="50"/>
    </row>
    <row r="51" spans="5:24" s="26" customFormat="1" x14ac:dyDescent="0.2">
      <c r="H51" s="34"/>
    </row>
    <row r="52" spans="5:24" s="26" customFormat="1" x14ac:dyDescent="0.2">
      <c r="H52" s="34"/>
    </row>
    <row r="53" spans="5:24" s="26" customFormat="1" x14ac:dyDescent="0.2">
      <c r="H53" s="34"/>
    </row>
    <row r="54" spans="5:24" s="26" customFormat="1" x14ac:dyDescent="0.2">
      <c r="H54" s="34"/>
    </row>
    <row r="55" spans="5:24" s="26" customFormat="1" x14ac:dyDescent="0.2">
      <c r="H55" s="34"/>
    </row>
    <row r="56" spans="5:24" s="26" customFormat="1" x14ac:dyDescent="0.2">
      <c r="H56" s="34"/>
    </row>
    <row r="57" spans="5:24" s="26" customFormat="1" x14ac:dyDescent="0.2">
      <c r="H57" s="34"/>
    </row>
    <row r="58" spans="5:24" s="26" customFormat="1" x14ac:dyDescent="0.2">
      <c r="H58" s="34"/>
    </row>
    <row r="59" spans="5:24" s="26" customFormat="1" x14ac:dyDescent="0.2">
      <c r="H59" s="34"/>
    </row>
    <row r="60" spans="5:24" s="26" customFormat="1" x14ac:dyDescent="0.2">
      <c r="H60" s="34"/>
    </row>
    <row r="61" spans="5:24" s="26" customFormat="1" x14ac:dyDescent="0.2">
      <c r="H61" s="34"/>
    </row>
    <row r="62" spans="5:24" s="26" customFormat="1" x14ac:dyDescent="0.2">
      <c r="H62" s="34"/>
    </row>
    <row r="63" spans="5:24" s="26" customFormat="1" x14ac:dyDescent="0.2">
      <c r="H63" s="34"/>
    </row>
    <row r="64" spans="5:24" s="26" customFormat="1" x14ac:dyDescent="0.2">
      <c r="H64" s="34"/>
    </row>
    <row r="65" spans="8:8" s="26" customFormat="1" x14ac:dyDescent="0.2">
      <c r="H65" s="34"/>
    </row>
    <row r="66" spans="8:8" s="26" customFormat="1" x14ac:dyDescent="0.2">
      <c r="H66" s="34"/>
    </row>
    <row r="67" spans="8:8" s="26" customFormat="1" x14ac:dyDescent="0.2">
      <c r="H67" s="34"/>
    </row>
    <row r="68" spans="8:8" s="26" customFormat="1" x14ac:dyDescent="0.2">
      <c r="H68" s="34"/>
    </row>
    <row r="69" spans="8:8" s="26" customFormat="1" x14ac:dyDescent="0.2">
      <c r="H69" s="34"/>
    </row>
    <row r="70" spans="8:8" s="26" customFormat="1" x14ac:dyDescent="0.2">
      <c r="H70" s="34"/>
    </row>
    <row r="71" spans="8:8" s="26" customFormat="1" x14ac:dyDescent="0.2">
      <c r="H71" s="34"/>
    </row>
    <row r="72" spans="8:8" s="26" customFormat="1" x14ac:dyDescent="0.2">
      <c r="H72" s="34"/>
    </row>
    <row r="73" spans="8:8" s="26" customFormat="1" x14ac:dyDescent="0.2">
      <c r="H73" s="34"/>
    </row>
    <row r="74" spans="8:8" s="26" customFormat="1" x14ac:dyDescent="0.2">
      <c r="H74" s="34"/>
    </row>
    <row r="75" spans="8:8" s="26" customFormat="1" x14ac:dyDescent="0.2">
      <c r="H75" s="34"/>
    </row>
    <row r="76" spans="8:8" s="26" customFormat="1" x14ac:dyDescent="0.2">
      <c r="H76" s="34"/>
    </row>
    <row r="77" spans="8:8" s="26" customFormat="1" x14ac:dyDescent="0.2">
      <c r="H77" s="34"/>
    </row>
    <row r="78" spans="8:8" s="26" customFormat="1" x14ac:dyDescent="0.2">
      <c r="H78" s="34"/>
    </row>
    <row r="79" spans="8:8" s="26" customFormat="1" x14ac:dyDescent="0.2">
      <c r="H79" s="34"/>
    </row>
    <row r="80" spans="8:8" s="26" customFormat="1" x14ac:dyDescent="0.2">
      <c r="H80" s="34"/>
    </row>
    <row r="81" spans="8:8" s="26" customFormat="1" x14ac:dyDescent="0.2">
      <c r="H81" s="34"/>
    </row>
    <row r="82" spans="8:8" s="26" customFormat="1" x14ac:dyDescent="0.2">
      <c r="H82" s="34"/>
    </row>
    <row r="83" spans="8:8" s="26" customFormat="1" x14ac:dyDescent="0.2">
      <c r="H83" s="34"/>
    </row>
    <row r="84" spans="8:8" s="26" customFormat="1" x14ac:dyDescent="0.2">
      <c r="H84" s="34"/>
    </row>
    <row r="85" spans="8:8" s="26" customFormat="1" x14ac:dyDescent="0.2">
      <c r="H85" s="34"/>
    </row>
    <row r="86" spans="8:8" s="26" customFormat="1" x14ac:dyDescent="0.2">
      <c r="H86" s="34"/>
    </row>
    <row r="87" spans="8:8" s="26" customFormat="1" x14ac:dyDescent="0.2">
      <c r="H87" s="34"/>
    </row>
    <row r="88" spans="8:8" s="26" customFormat="1" x14ac:dyDescent="0.2">
      <c r="H88" s="34"/>
    </row>
    <row r="89" spans="8:8" s="26" customFormat="1" x14ac:dyDescent="0.2">
      <c r="H89" s="34"/>
    </row>
    <row r="90" spans="8:8" s="26" customFormat="1" x14ac:dyDescent="0.2">
      <c r="H90" s="34"/>
    </row>
    <row r="91" spans="8:8" s="26" customFormat="1" x14ac:dyDescent="0.2">
      <c r="H91" s="34"/>
    </row>
    <row r="92" spans="8:8" s="26" customFormat="1" x14ac:dyDescent="0.2">
      <c r="H92" s="34"/>
    </row>
    <row r="93" spans="8:8" s="26" customFormat="1" x14ac:dyDescent="0.2">
      <c r="H93" s="34"/>
    </row>
    <row r="94" spans="8:8" s="26" customFormat="1" x14ac:dyDescent="0.2">
      <c r="H94" s="34"/>
    </row>
    <row r="95" spans="8:8" s="26" customFormat="1" x14ac:dyDescent="0.2">
      <c r="H95" s="34"/>
    </row>
    <row r="96" spans="8:8" s="26" customFormat="1" x14ac:dyDescent="0.2">
      <c r="H96" s="34"/>
    </row>
    <row r="97" spans="8:33" s="26" customFormat="1" x14ac:dyDescent="0.2">
      <c r="H97" s="34"/>
    </row>
    <row r="98" spans="8:33" s="26" customFormat="1" x14ac:dyDescent="0.2">
      <c r="H98" s="34"/>
    </row>
    <row r="99" spans="8:33" s="26" customFormat="1" x14ac:dyDescent="0.2">
      <c r="H99" s="34"/>
    </row>
    <row r="100" spans="8:33" s="26" customFormat="1" x14ac:dyDescent="0.2">
      <c r="H100" s="34"/>
    </row>
    <row r="101" spans="8:33" x14ac:dyDescent="0.2">
      <c r="Y101" s="26"/>
      <c r="Z101" s="26"/>
      <c r="AA101" s="26"/>
      <c r="AB101" s="26"/>
      <c r="AC101" s="26"/>
      <c r="AD101" s="26"/>
      <c r="AE101" s="26"/>
      <c r="AF101" s="26"/>
      <c r="AG101" s="26"/>
    </row>
    <row r="102" spans="8:33" x14ac:dyDescent="0.2">
      <c r="Y102" s="26"/>
      <c r="Z102" s="26"/>
      <c r="AA102" s="26"/>
      <c r="AB102" s="26"/>
      <c r="AC102" s="26"/>
      <c r="AD102" s="26"/>
      <c r="AE102" s="26"/>
      <c r="AF102" s="26"/>
      <c r="AG102" s="26"/>
    </row>
  </sheetData>
  <mergeCells count="101">
    <mergeCell ref="Q29:T29"/>
    <mergeCell ref="Z29:AF29"/>
    <mergeCell ref="J30:M30"/>
    <mergeCell ref="J31:M31"/>
    <mergeCell ref="Q31:U31"/>
    <mergeCell ref="G37:H37"/>
    <mergeCell ref="U37:V37"/>
    <mergeCell ref="AA37:AC37"/>
    <mergeCell ref="C30:F30"/>
    <mergeCell ref="C33:H33"/>
    <mergeCell ref="J33:O33"/>
    <mergeCell ref="Q33:V33"/>
    <mergeCell ref="Z33:AF33"/>
    <mergeCell ref="G36:H36"/>
    <mergeCell ref="N36:O36"/>
    <mergeCell ref="U36:V36"/>
    <mergeCell ref="G34:H34"/>
    <mergeCell ref="N34:O34"/>
    <mergeCell ref="U34:V34"/>
    <mergeCell ref="G35:H35"/>
    <mergeCell ref="N35:O35"/>
    <mergeCell ref="Z36:AF36"/>
    <mergeCell ref="U35:V35"/>
    <mergeCell ref="Z34:AF34"/>
    <mergeCell ref="Z35:AF35"/>
    <mergeCell ref="Z32:AF32"/>
    <mergeCell ref="C24:F24"/>
    <mergeCell ref="J24:M24"/>
    <mergeCell ref="Q24:T24"/>
    <mergeCell ref="Z24:AF24"/>
    <mergeCell ref="Z30:AF30"/>
    <mergeCell ref="C25:F25"/>
    <mergeCell ref="J25:M25"/>
    <mergeCell ref="Q25:T25"/>
    <mergeCell ref="Z25:AF25"/>
    <mergeCell ref="Q30:T30"/>
    <mergeCell ref="C26:F26"/>
    <mergeCell ref="J26:M26"/>
    <mergeCell ref="Q26:T26"/>
    <mergeCell ref="Z26:AF26"/>
    <mergeCell ref="C27:F27"/>
    <mergeCell ref="J27:M27"/>
    <mergeCell ref="Q27:T27"/>
    <mergeCell ref="Z27:AF27"/>
    <mergeCell ref="C28:F28"/>
    <mergeCell ref="J28:M28"/>
    <mergeCell ref="Q28:T28"/>
    <mergeCell ref="Z28:AF28"/>
    <mergeCell ref="C29:F29"/>
    <mergeCell ref="J29:M29"/>
    <mergeCell ref="C23:F23"/>
    <mergeCell ref="J23:M23"/>
    <mergeCell ref="Q23:T23"/>
    <mergeCell ref="Z23:AF23"/>
    <mergeCell ref="Z20:AF20"/>
    <mergeCell ref="C21:F21"/>
    <mergeCell ref="J21:M21"/>
    <mergeCell ref="Q21:T21"/>
    <mergeCell ref="Z21:AF21"/>
    <mergeCell ref="C22:F22"/>
    <mergeCell ref="J22:M22"/>
    <mergeCell ref="Q22:T22"/>
    <mergeCell ref="Z22:AF22"/>
    <mergeCell ref="C20:F20"/>
    <mergeCell ref="J20:M20"/>
    <mergeCell ref="Q20:T20"/>
    <mergeCell ref="C17:F17"/>
    <mergeCell ref="J17:M17"/>
    <mergeCell ref="Q17:T17"/>
    <mergeCell ref="Z18:AF18"/>
    <mergeCell ref="C19:F19"/>
    <mergeCell ref="J19:M19"/>
    <mergeCell ref="Q19:T19"/>
    <mergeCell ref="Z19:AF19"/>
    <mergeCell ref="C18:F18"/>
    <mergeCell ref="J18:M18"/>
    <mergeCell ref="Q18:T18"/>
    <mergeCell ref="K38:L38"/>
    <mergeCell ref="B7:C7"/>
    <mergeCell ref="K5:L5"/>
    <mergeCell ref="B2:V2"/>
    <mergeCell ref="Y2:AF2"/>
    <mergeCell ref="C11:H11"/>
    <mergeCell ref="C12:F12"/>
    <mergeCell ref="J12:M12"/>
    <mergeCell ref="Q12:T12"/>
    <mergeCell ref="B4:C4"/>
    <mergeCell ref="B5:C5"/>
    <mergeCell ref="B6:C6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6:F16"/>
    <mergeCell ref="J16:M16"/>
    <mergeCell ref="Q16:T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18"/>
  <sheetViews>
    <sheetView tabSelected="1" topLeftCell="A4" workbookViewId="0">
      <selection activeCell="G14" sqref="G14"/>
    </sheetView>
  </sheetViews>
  <sheetFormatPr defaultRowHeight="15" x14ac:dyDescent="0.25"/>
  <sheetData>
    <row r="6" spans="3:7" x14ac:dyDescent="0.25">
      <c r="C6" s="51"/>
      <c r="D6" s="125" t="s">
        <v>51</v>
      </c>
      <c r="E6" s="125"/>
      <c r="F6" s="125"/>
      <c r="G6" s="125"/>
    </row>
    <row r="7" spans="3:7" x14ac:dyDescent="0.25">
      <c r="C7" s="51"/>
      <c r="D7" s="49" t="s">
        <v>9</v>
      </c>
      <c r="E7" s="49" t="s">
        <v>11</v>
      </c>
      <c r="F7" s="49" t="s">
        <v>12</v>
      </c>
      <c r="G7" s="49" t="s">
        <v>27</v>
      </c>
    </row>
    <row r="8" spans="3:7" x14ac:dyDescent="0.25">
      <c r="C8" s="51" t="s">
        <v>28</v>
      </c>
      <c r="D8" s="50"/>
      <c r="E8" s="50">
        <f ca="1">Surface!M43</f>
        <v>16.654787830408022</v>
      </c>
      <c r="F8" s="50"/>
      <c r="G8" s="50">
        <f ca="1">Surface!W43</f>
        <v>16.654787830408022</v>
      </c>
    </row>
    <row r="9" spans="3:7" x14ac:dyDescent="0.25">
      <c r="C9" s="51" t="s">
        <v>29</v>
      </c>
      <c r="D9" s="50"/>
      <c r="E9" s="50">
        <f ca="1">Surface!M44</f>
        <v>32.850304847567266</v>
      </c>
      <c r="F9" s="50"/>
      <c r="G9" s="50">
        <f ca="1">Surface!W44</f>
        <v>32.850304847567266</v>
      </c>
    </row>
    <row r="10" spans="3:7" x14ac:dyDescent="0.25">
      <c r="C10" s="51" t="s">
        <v>30</v>
      </c>
      <c r="D10" s="50"/>
      <c r="E10" s="50">
        <f ca="1">Surface!M45</f>
        <v>74.068806427152055</v>
      </c>
      <c r="F10" s="50"/>
      <c r="G10" s="50">
        <f ca="1">Surface!W45</f>
        <v>74.068806427152055</v>
      </c>
    </row>
    <row r="11" spans="3:7" x14ac:dyDescent="0.25">
      <c r="C11" s="51" t="s">
        <v>31</v>
      </c>
      <c r="D11" s="50"/>
      <c r="E11" s="50">
        <f ca="1">Surface!M46</f>
        <v>85.721688836608251</v>
      </c>
      <c r="F11" s="50"/>
      <c r="G11" s="50">
        <f ca="1">Surface!W46</f>
        <v>85.721688836608251</v>
      </c>
    </row>
    <row r="12" spans="3:7" x14ac:dyDescent="0.25">
      <c r="C12" s="51"/>
      <c r="D12" s="50"/>
      <c r="E12" s="50"/>
      <c r="F12" s="50"/>
      <c r="G12" s="50"/>
    </row>
    <row r="13" spans="3:7" x14ac:dyDescent="0.25">
      <c r="C13" s="51" t="s">
        <v>32</v>
      </c>
      <c r="D13" s="50"/>
      <c r="E13" s="50">
        <f ca="1">Surface!M48</f>
        <v>2.1135806798069501</v>
      </c>
      <c r="F13" s="50"/>
      <c r="G13" s="50">
        <f ca="1">Surface!W48</f>
        <v>2.1135806798069501</v>
      </c>
    </row>
    <row r="14" spans="3:7" x14ac:dyDescent="0.25">
      <c r="C14" s="51" t="s">
        <v>33</v>
      </c>
      <c r="D14" s="50"/>
      <c r="E14" s="50">
        <f>Surface!M50</f>
        <v>2</v>
      </c>
      <c r="F14" s="50"/>
      <c r="G14" s="50">
        <f>Surface!W50</f>
        <v>2</v>
      </c>
    </row>
    <row r="15" spans="3:7" x14ac:dyDescent="0.25">
      <c r="C15" s="51"/>
      <c r="D15" s="51"/>
      <c r="E15" s="51"/>
      <c r="F15" s="51"/>
      <c r="G15" s="51"/>
    </row>
    <row r="16" spans="3:7" x14ac:dyDescent="0.25">
      <c r="C16" s="51" t="s">
        <v>34</v>
      </c>
      <c r="D16" s="51"/>
      <c r="E16" s="51"/>
      <c r="F16" s="51"/>
      <c r="G16" s="51"/>
    </row>
    <row r="17" spans="3:7" x14ac:dyDescent="0.25">
      <c r="C17" s="51" t="s">
        <v>35</v>
      </c>
      <c r="D17" s="51"/>
      <c r="E17" s="51"/>
      <c r="F17" s="51"/>
      <c r="G17" s="51"/>
    </row>
    <row r="18" spans="3:7" x14ac:dyDescent="0.25">
      <c r="C18" s="51" t="s">
        <v>36</v>
      </c>
      <c r="D18" s="51"/>
      <c r="E18" s="51"/>
      <c r="F18" s="51"/>
      <c r="G18" s="51"/>
    </row>
  </sheetData>
  <mergeCells count="1">
    <mergeCell ref="D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s="55" t="s">
        <v>37</v>
      </c>
    </row>
    <row r="2" spans="1:1" x14ac:dyDescent="0.25">
      <c r="A2" s="55"/>
    </row>
    <row r="3" spans="1:1" x14ac:dyDescent="0.25">
      <c r="A3" s="55" t="s">
        <v>40</v>
      </c>
    </row>
    <row r="4" spans="1:1" x14ac:dyDescent="0.25">
      <c r="A4" s="55"/>
    </row>
    <row r="5" spans="1:1" x14ac:dyDescent="0.25">
      <c r="A5" s="55" t="s">
        <v>38</v>
      </c>
    </row>
    <row r="6" spans="1:1" x14ac:dyDescent="0.25">
      <c r="A6" s="55"/>
    </row>
    <row r="7" spans="1:1" x14ac:dyDescent="0.25">
      <c r="A7" s="55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Surface</vt:lpstr>
      <vt:lpstr>Summary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Vandermause, Renee</cp:lastModifiedBy>
  <cp:lastPrinted>2014-06-20T00:17:21Z</cp:lastPrinted>
  <dcterms:created xsi:type="dcterms:W3CDTF">2013-10-08T21:21:00Z</dcterms:created>
  <dcterms:modified xsi:type="dcterms:W3CDTF">2014-12-30T23:41:31Z</dcterms:modified>
</cp:coreProperties>
</file>