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-15" yWindow="-15" windowWidth="23160" windowHeight="5295" activeTab="5"/>
  </bookViews>
  <sheets>
    <sheet name="Datasheet" sheetId="9" r:id="rId1"/>
    <sheet name="S9A Lab Results" sheetId="3" r:id="rId2"/>
    <sheet name="S9B Lab Results" sheetId="5" r:id="rId3"/>
    <sheet name="S9C Lab Results" sheetId="6" r:id="rId4"/>
    <sheet name="Dist Chart" sheetId="4" r:id="rId5"/>
    <sheet name="Summary" sheetId="7" r:id="rId6"/>
    <sheet name="readme" sheetId="8" r:id="rId7"/>
  </sheets>
  <calcPr calcId="152511"/>
</workbook>
</file>

<file path=xl/calcChain.xml><?xml version="1.0" encoding="utf-8"?>
<calcChain xmlns="http://schemas.openxmlformats.org/spreadsheetml/2006/main">
  <c r="R24" i="3" l="1"/>
  <c r="E11" i="7" s="1"/>
  <c r="R23" i="3"/>
  <c r="E10" i="7" s="1"/>
  <c r="R22" i="3"/>
  <c r="E9" i="7" s="1"/>
  <c r="R21" i="3"/>
  <c r="E8" i="7" s="1"/>
  <c r="R24" i="5"/>
  <c r="F11" i="7" s="1"/>
  <c r="R23" i="5"/>
  <c r="F10" i="7" s="1"/>
  <c r="R22" i="5"/>
  <c r="F9" i="7" s="1"/>
  <c r="R21" i="5"/>
  <c r="F8" i="7" s="1"/>
  <c r="R24" i="6"/>
  <c r="G11" i="7" s="1"/>
  <c r="R23" i="6"/>
  <c r="G10" i="7" s="1"/>
  <c r="R22" i="6"/>
  <c r="G9" i="7" s="1"/>
  <c r="R21" i="6"/>
  <c r="G8" i="7" s="1"/>
  <c r="R29" i="6" l="1"/>
  <c r="G16" i="7" s="1"/>
  <c r="R28" i="6"/>
  <c r="G15" i="7" s="1"/>
  <c r="R27" i="6"/>
  <c r="G14" i="7" s="1"/>
  <c r="R29" i="5"/>
  <c r="F16" i="7" s="1"/>
  <c r="R28" i="5"/>
  <c r="F15" i="7" s="1"/>
  <c r="R27" i="5"/>
  <c r="F14" i="7" s="1"/>
  <c r="R26" i="6" l="1"/>
  <c r="G13" i="7" s="1"/>
  <c r="R26" i="5"/>
  <c r="F13" i="7" s="1"/>
  <c r="R29" i="3"/>
  <c r="E16" i="7" s="1"/>
  <c r="H16" i="7" s="1"/>
  <c r="R28" i="3"/>
  <c r="E15" i="7" s="1"/>
  <c r="H15" i="7" s="1"/>
  <c r="R27" i="3"/>
  <c r="E14" i="7" s="1"/>
  <c r="H14" i="7" s="1"/>
  <c r="R26" i="3" l="1"/>
  <c r="E13" i="7" s="1"/>
  <c r="H11" i="7" l="1"/>
  <c r="H10" i="7"/>
  <c r="H9" i="7"/>
  <c r="H8" i="7"/>
  <c r="H13" i="7" l="1"/>
</calcChain>
</file>

<file path=xl/sharedStrings.xml><?xml version="1.0" encoding="utf-8"?>
<sst xmlns="http://schemas.openxmlformats.org/spreadsheetml/2006/main" count="41" uniqueCount="27">
  <si>
    <t>%Finer Lab</t>
  </si>
  <si>
    <t>Gr</t>
  </si>
  <si>
    <t>%Gravel</t>
  </si>
  <si>
    <t>%Sand</t>
  </si>
  <si>
    <t>%Silt/Clay</t>
  </si>
  <si>
    <t>Size</t>
  </si>
  <si>
    <t>% Finer Than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</si>
  <si>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</si>
  <si>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</si>
  <si>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</si>
  <si>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</si>
  <si>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</si>
  <si>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</si>
  <si>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</si>
  <si>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</si>
  <si>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</si>
  <si>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</si>
  <si>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9A</t>
  </si>
  <si>
    <t>9B</t>
  </si>
  <si>
    <t>9C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</si>
  <si>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</si>
  <si>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</si>
  <si>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</si>
  <si>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Datasheet — Electronic version of the field datasheet</t>
  </si>
  <si>
    <t>S9A Lab Results —Electronic version of field data information as well as sample lab sieve size analysis as described in ISR study 6.6 section 4.1.2.9.</t>
  </si>
  <si>
    <t>S9B Lab Results —Electronic version of field data information as well as sample lab sieve size analysis as described in ISR study 6.6 section 4.1.2.9.</t>
  </si>
  <si>
    <t>S9C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</si>
</sst>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/>
    </xf>
    <xf numFmtId="164" fontId="1" fillId="0" borderId="1" xfId="0" applyNumberFormat="1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29.0  Bank Samples</a:t>
            </a:r>
            <a:endParaRPr lang="en-US"/>
          </a:p>
        </c:rich>
      </c:tx>
      <c:layout>
        <c:manualLayout>
          <c:xMode val="edge"/>
          <c:yMode val="edge"/>
          <c:x val="0.29394764531085599"/>
          <c:y val="3.2384548289582163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'S9A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4.9700000000000001E-2</c:v>
                </c:pt>
                <c:pt idx="10">
                  <c:v>3.6600000000000001E-2</c:v>
                </c:pt>
                <c:pt idx="11">
                  <c:v>2.64E-2</c:v>
                </c:pt>
                <c:pt idx="12">
                  <c:v>1.8800000000000001E-2</c:v>
                </c:pt>
                <c:pt idx="13">
                  <c:v>1.38E-2</c:v>
                </c:pt>
                <c:pt idx="14">
                  <c:v>9.7999999999999997E-3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'S9A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77</c:v>
                </c:pt>
                <c:pt idx="8">
                  <c:v>29.8</c:v>
                </c:pt>
                <c:pt idx="9">
                  <c:v>17.3</c:v>
                </c:pt>
                <c:pt idx="10">
                  <c:v>10</c:v>
                </c:pt>
                <c:pt idx="11">
                  <c:v>7.3</c:v>
                </c:pt>
                <c:pt idx="12">
                  <c:v>4.5</c:v>
                </c:pt>
                <c:pt idx="13">
                  <c:v>3.6</c:v>
                </c:pt>
                <c:pt idx="14">
                  <c:v>3.2</c:v>
                </c:pt>
                <c:pt idx="15">
                  <c:v>2.7</c:v>
                </c:pt>
                <c:pt idx="16">
                  <c:v>2.7</c:v>
                </c:pt>
                <c:pt idx="17">
                  <c:v>2.2000000000000002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'S9B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4.9700000000000001E-2</c:v>
                </c:pt>
                <c:pt idx="10">
                  <c:v>3.6900000000000002E-2</c:v>
                </c:pt>
                <c:pt idx="11">
                  <c:v>2.6499999999999999E-2</c:v>
                </c:pt>
                <c:pt idx="12">
                  <c:v>1.9E-2</c:v>
                </c:pt>
                <c:pt idx="13">
                  <c:v>1.38E-2</c:v>
                </c:pt>
                <c:pt idx="14">
                  <c:v>9.9000000000000008E-3</c:v>
                </c:pt>
                <c:pt idx="15">
                  <c:v>7.0000000000000001E-3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'S9B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84</c:v>
                </c:pt>
                <c:pt idx="8">
                  <c:v>28.3</c:v>
                </c:pt>
                <c:pt idx="9">
                  <c:v>21.1</c:v>
                </c:pt>
                <c:pt idx="10" formatCode="0.0">
                  <c:v>10</c:v>
                </c:pt>
                <c:pt idx="11">
                  <c:v>6.6</c:v>
                </c:pt>
                <c:pt idx="12">
                  <c:v>4.4000000000000004</c:v>
                </c:pt>
                <c:pt idx="13">
                  <c:v>3.3</c:v>
                </c:pt>
                <c:pt idx="14">
                  <c:v>2.2000000000000002</c:v>
                </c:pt>
                <c:pt idx="15">
                  <c:v>1.6</c:v>
                </c:pt>
                <c:pt idx="16">
                  <c:v>1.6</c:v>
                </c:pt>
                <c:pt idx="17">
                  <c:v>1.1000000000000001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'S9C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4.6399999999999997E-2</c:v>
                </c:pt>
                <c:pt idx="10">
                  <c:v>3.5099999999999999E-2</c:v>
                </c:pt>
                <c:pt idx="11">
                  <c:v>2.5600000000000001E-2</c:v>
                </c:pt>
                <c:pt idx="12">
                  <c:v>1.8599999999999998E-2</c:v>
                </c:pt>
                <c:pt idx="13">
                  <c:v>1.37E-2</c:v>
                </c:pt>
                <c:pt idx="14">
                  <c:v>9.7999999999999997E-3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'S9C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90</c:v>
                </c:pt>
                <c:pt idx="8">
                  <c:v>34.299999999999997</c:v>
                </c:pt>
                <c:pt idx="9">
                  <c:v>30.1</c:v>
                </c:pt>
                <c:pt idx="10">
                  <c:v>17.8</c:v>
                </c:pt>
                <c:pt idx="11">
                  <c:v>12.2</c:v>
                </c:pt>
                <c:pt idx="12">
                  <c:v>7.5</c:v>
                </c:pt>
                <c:pt idx="13">
                  <c:v>4.7</c:v>
                </c:pt>
                <c:pt idx="14">
                  <c:v>3.7</c:v>
                </c:pt>
                <c:pt idx="15">
                  <c:v>2.8</c:v>
                </c:pt>
                <c:pt idx="16">
                  <c:v>2.2999999999999998</c:v>
                </c:pt>
                <c:pt idx="17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66136"/>
        <c:axId val="226866528"/>
      </c:scatterChart>
      <c:valAx>
        <c:axId val="226866136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26866528"/>
        <c:crosses val="autoZero"/>
        <c:crossBetween val="midCat"/>
        <c:majorUnit val="10"/>
        <c:minorUnit val="10"/>
      </c:valAx>
      <c:valAx>
        <c:axId val="226866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2686613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" sqref="L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Q1:W29"/>
  <sheetViews>
    <sheetView topLeftCell="A4" workbookViewId="0">
      <selection activeCell="R35" sqref="R35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100</v>
      </c>
    </row>
    <row r="7" spans="17:23" ht="14.45" x14ac:dyDescent="0.3">
      <c r="Q7" s="3">
        <v>0.5</v>
      </c>
      <c r="R7" s="2">
        <v>100</v>
      </c>
      <c r="V7">
        <v>64</v>
      </c>
      <c r="W7">
        <v>0</v>
      </c>
    </row>
    <row r="8" spans="17:23" ht="14.45" x14ac:dyDescent="0.3">
      <c r="Q8" s="3">
        <v>0.25</v>
      </c>
      <c r="R8" s="2">
        <v>99</v>
      </c>
      <c r="V8">
        <v>64</v>
      </c>
      <c r="W8">
        <v>50</v>
      </c>
    </row>
    <row r="9" spans="17:23" ht="14.45" x14ac:dyDescent="0.3">
      <c r="Q9" s="3">
        <v>0.125</v>
      </c>
      <c r="R9" s="2">
        <v>77</v>
      </c>
      <c r="V9">
        <v>64</v>
      </c>
      <c r="W9">
        <v>100</v>
      </c>
    </row>
    <row r="10" spans="17:23" ht="14.45" x14ac:dyDescent="0.3">
      <c r="Q10" s="3">
        <v>6.25E-2</v>
      </c>
      <c r="R10" s="2">
        <v>29.8</v>
      </c>
    </row>
    <row r="11" spans="17:23" ht="14.45" x14ac:dyDescent="0.3">
      <c r="Q11" s="3">
        <v>4.9700000000000001E-2</v>
      </c>
      <c r="R11" s="2">
        <v>17.3</v>
      </c>
      <c r="V11">
        <v>2</v>
      </c>
      <c r="W11">
        <v>0</v>
      </c>
    </row>
    <row r="12" spans="17:23" ht="14.45" x14ac:dyDescent="0.3">
      <c r="Q12" s="3">
        <v>3.6600000000000001E-2</v>
      </c>
      <c r="R12" s="2">
        <v>10</v>
      </c>
      <c r="V12">
        <v>2</v>
      </c>
      <c r="W12">
        <v>50</v>
      </c>
    </row>
    <row r="13" spans="17:23" ht="14.45" x14ac:dyDescent="0.3">
      <c r="Q13" s="3">
        <v>2.64E-2</v>
      </c>
      <c r="R13" s="2">
        <v>7.3</v>
      </c>
      <c r="V13">
        <v>2</v>
      </c>
      <c r="W13">
        <v>100</v>
      </c>
    </row>
    <row r="14" spans="17:23" ht="14.45" x14ac:dyDescent="0.3">
      <c r="Q14" s="3">
        <v>1.8800000000000001E-2</v>
      </c>
      <c r="R14" s="2">
        <v>4.5</v>
      </c>
    </row>
    <row r="15" spans="17:23" ht="14.45" x14ac:dyDescent="0.3">
      <c r="Q15" s="3">
        <v>1.38E-2</v>
      </c>
      <c r="R15" s="2">
        <v>3.6</v>
      </c>
      <c r="V15">
        <v>0.5</v>
      </c>
      <c r="W15">
        <v>0</v>
      </c>
    </row>
    <row r="16" spans="17:23" ht="14.45" x14ac:dyDescent="0.3">
      <c r="Q16" s="3">
        <v>9.7999999999999997E-3</v>
      </c>
      <c r="R16" s="2">
        <v>3.2</v>
      </c>
      <c r="V16">
        <v>0.5</v>
      </c>
      <c r="W16">
        <v>50</v>
      </c>
    </row>
    <row r="17" spans="17:23" ht="14.45" x14ac:dyDescent="0.3">
      <c r="Q17" s="3">
        <v>6.8999999999999999E-3</v>
      </c>
      <c r="R17" s="2">
        <v>2.7</v>
      </c>
      <c r="V17">
        <v>0.5</v>
      </c>
      <c r="W17">
        <v>100</v>
      </c>
    </row>
    <row r="18" spans="17:23" ht="14.45" x14ac:dyDescent="0.3">
      <c r="Q18" s="3">
        <v>3.3999999999999998E-3</v>
      </c>
      <c r="R18" s="2">
        <v>2.7</v>
      </c>
    </row>
    <row r="19" spans="17:23" ht="14.45" x14ac:dyDescent="0.3">
      <c r="Q19" s="3">
        <v>1.4E-3</v>
      </c>
      <c r="R19" s="2">
        <v>2.2000000000000002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4.7064523218820181E-2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8.4083474840809469E-2</v>
      </c>
    </row>
    <row r="23" spans="17:23" ht="14.45" x14ac:dyDescent="0.3">
      <c r="Q23" s="7">
        <v>84</v>
      </c>
      <c r="R23" s="8">
        <f t="shared" ca="1" si="0"/>
        <v>0.15584478866061133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0.18827444414632646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1.5307713409323815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x14ac:dyDescent="0.25">
      <c r="Q28" s="4" t="s">
        <v>3</v>
      </c>
      <c r="R28" s="5">
        <f>+R5-R10</f>
        <v>70.2</v>
      </c>
      <c r="V28">
        <v>4.0000000000000001E-3</v>
      </c>
      <c r="W28">
        <v>50</v>
      </c>
    </row>
    <row r="29" spans="17:23" x14ac:dyDescent="0.25">
      <c r="Q29" s="6" t="s">
        <v>4</v>
      </c>
      <c r="R29" s="5">
        <f>+R10</f>
        <v>29.8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topLeftCell="A4" workbookViewId="0">
      <selection activeCell="N4" sqref="N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100</v>
      </c>
    </row>
    <row r="7" spans="17:23" ht="14.45" x14ac:dyDescent="0.3">
      <c r="Q7" s="3">
        <v>0.5</v>
      </c>
      <c r="R7" s="2">
        <v>100</v>
      </c>
      <c r="V7">
        <v>64</v>
      </c>
      <c r="W7">
        <v>0</v>
      </c>
    </row>
    <row r="8" spans="17:23" ht="14.45" x14ac:dyDescent="0.3">
      <c r="Q8" s="3">
        <v>0.25</v>
      </c>
      <c r="R8" s="2">
        <v>100</v>
      </c>
      <c r="V8">
        <v>64</v>
      </c>
      <c r="W8">
        <v>50</v>
      </c>
    </row>
    <row r="9" spans="17:23" ht="14.45" x14ac:dyDescent="0.3">
      <c r="Q9" s="3">
        <v>0.125</v>
      </c>
      <c r="R9" s="2">
        <v>84</v>
      </c>
      <c r="V9">
        <v>64</v>
      </c>
      <c r="W9">
        <v>100</v>
      </c>
    </row>
    <row r="10" spans="17:23" ht="14.45" x14ac:dyDescent="0.3">
      <c r="Q10" s="3">
        <v>6.25E-2</v>
      </c>
      <c r="R10" s="2">
        <v>28.3</v>
      </c>
    </row>
    <row r="11" spans="17:23" ht="14.45" x14ac:dyDescent="0.3">
      <c r="Q11" s="3">
        <v>4.9700000000000001E-2</v>
      </c>
      <c r="R11" s="2">
        <v>21.1</v>
      </c>
      <c r="V11">
        <v>2</v>
      </c>
      <c r="W11">
        <v>0</v>
      </c>
    </row>
    <row r="12" spans="17:23" ht="14.45" x14ac:dyDescent="0.3">
      <c r="Q12" s="3">
        <v>3.6900000000000002E-2</v>
      </c>
      <c r="R12" s="11">
        <v>10</v>
      </c>
      <c r="V12">
        <v>2</v>
      </c>
      <c r="W12">
        <v>50</v>
      </c>
    </row>
    <row r="13" spans="17:23" ht="14.45" x14ac:dyDescent="0.3">
      <c r="Q13" s="3">
        <v>2.6499999999999999E-2</v>
      </c>
      <c r="R13" s="2">
        <v>6.6</v>
      </c>
      <c r="V13">
        <v>2</v>
      </c>
      <c r="W13">
        <v>100</v>
      </c>
    </row>
    <row r="14" spans="17:23" ht="14.45" x14ac:dyDescent="0.3">
      <c r="Q14" s="3">
        <v>1.9E-2</v>
      </c>
      <c r="R14" s="2">
        <v>4.4000000000000004</v>
      </c>
    </row>
    <row r="15" spans="17:23" ht="14.45" x14ac:dyDescent="0.3">
      <c r="Q15" s="3">
        <v>1.38E-2</v>
      </c>
      <c r="R15" s="2">
        <v>3.3</v>
      </c>
      <c r="V15">
        <v>0.5</v>
      </c>
      <c r="W15">
        <v>0</v>
      </c>
    </row>
    <row r="16" spans="17:23" ht="14.45" x14ac:dyDescent="0.3">
      <c r="Q16" s="3">
        <v>9.9000000000000008E-3</v>
      </c>
      <c r="R16" s="2">
        <v>2.2000000000000002</v>
      </c>
      <c r="V16">
        <v>0.5</v>
      </c>
      <c r="W16">
        <v>50</v>
      </c>
    </row>
    <row r="17" spans="17:23" ht="14.45" x14ac:dyDescent="0.3">
      <c r="Q17" s="3">
        <v>7.0000000000000001E-3</v>
      </c>
      <c r="R17" s="2">
        <v>1.6</v>
      </c>
      <c r="V17">
        <v>0.5</v>
      </c>
      <c r="W17">
        <v>100</v>
      </c>
    </row>
    <row r="18" spans="17:23" ht="14.45" x14ac:dyDescent="0.3">
      <c r="Q18" s="3">
        <v>3.3999999999999998E-3</v>
      </c>
      <c r="R18" s="2">
        <v>1.6</v>
      </c>
    </row>
    <row r="19" spans="17:23" ht="14.45" x14ac:dyDescent="0.3">
      <c r="Q19" s="3">
        <v>1.4E-3</v>
      </c>
      <c r="R19" s="2">
        <v>1.1000000000000001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4.3344548799618167E-2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8.1876149896710604E-2</v>
      </c>
    </row>
    <row r="23" spans="17:23" ht="14.45" x14ac:dyDescent="0.3">
      <c r="Q23" s="7">
        <v>84</v>
      </c>
      <c r="R23" s="8">
        <f t="shared" ca="1" si="0"/>
        <v>0.12500000000000008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0.16210494433137621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1.4117678350791456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ht="14.45" x14ac:dyDescent="0.3">
      <c r="Q28" s="4" t="s">
        <v>3</v>
      </c>
      <c r="R28" s="5">
        <f>+R5-R10</f>
        <v>71.7</v>
      </c>
      <c r="V28">
        <v>4.0000000000000001E-3</v>
      </c>
      <c r="W28">
        <v>50</v>
      </c>
    </row>
    <row r="29" spans="17:23" ht="14.45" x14ac:dyDescent="0.3">
      <c r="Q29" s="6" t="s">
        <v>4</v>
      </c>
      <c r="R29" s="5">
        <f>+R10</f>
        <v>28.3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workbookViewId="0">
      <selection activeCell="P37" sqref="P37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100</v>
      </c>
    </row>
    <row r="7" spans="17:23" ht="14.45" x14ac:dyDescent="0.3">
      <c r="Q7" s="3">
        <v>0.5</v>
      </c>
      <c r="R7" s="2">
        <v>100</v>
      </c>
      <c r="V7">
        <v>64</v>
      </c>
      <c r="W7">
        <v>0</v>
      </c>
    </row>
    <row r="8" spans="17:23" ht="14.45" x14ac:dyDescent="0.3">
      <c r="Q8" s="3">
        <v>0.25</v>
      </c>
      <c r="R8" s="2">
        <v>99</v>
      </c>
      <c r="V8">
        <v>64</v>
      </c>
      <c r="W8">
        <v>50</v>
      </c>
    </row>
    <row r="9" spans="17:23" ht="14.45" x14ac:dyDescent="0.3">
      <c r="Q9" s="3">
        <v>0.125</v>
      </c>
      <c r="R9" s="2">
        <v>90</v>
      </c>
      <c r="V9">
        <v>64</v>
      </c>
      <c r="W9">
        <v>100</v>
      </c>
    </row>
    <row r="10" spans="17:23" ht="14.45" x14ac:dyDescent="0.3">
      <c r="Q10" s="3">
        <v>6.25E-2</v>
      </c>
      <c r="R10" s="2">
        <v>34.299999999999997</v>
      </c>
    </row>
    <row r="11" spans="17:23" ht="14.45" x14ac:dyDescent="0.3">
      <c r="Q11" s="3">
        <v>4.6399999999999997E-2</v>
      </c>
      <c r="R11" s="2">
        <v>30.1</v>
      </c>
      <c r="V11">
        <v>2</v>
      </c>
      <c r="W11">
        <v>0</v>
      </c>
    </row>
    <row r="12" spans="17:23" ht="14.45" x14ac:dyDescent="0.3">
      <c r="Q12" s="3">
        <v>3.5099999999999999E-2</v>
      </c>
      <c r="R12" s="2">
        <v>17.8</v>
      </c>
      <c r="V12">
        <v>2</v>
      </c>
      <c r="W12">
        <v>50</v>
      </c>
    </row>
    <row r="13" spans="17:23" ht="14.45" x14ac:dyDescent="0.3">
      <c r="Q13" s="3">
        <v>2.5600000000000001E-2</v>
      </c>
      <c r="R13" s="2">
        <v>12.2</v>
      </c>
      <c r="V13">
        <v>2</v>
      </c>
      <c r="W13">
        <v>100</v>
      </c>
    </row>
    <row r="14" spans="17:23" ht="14.45" x14ac:dyDescent="0.3">
      <c r="Q14" s="3">
        <v>1.8599999999999998E-2</v>
      </c>
      <c r="R14" s="2">
        <v>7.5</v>
      </c>
    </row>
    <row r="15" spans="17:23" ht="14.45" x14ac:dyDescent="0.3">
      <c r="Q15" s="3">
        <v>1.37E-2</v>
      </c>
      <c r="R15" s="2">
        <v>4.7</v>
      </c>
      <c r="V15">
        <v>0.5</v>
      </c>
      <c r="W15">
        <v>0</v>
      </c>
    </row>
    <row r="16" spans="17:23" ht="14.45" x14ac:dyDescent="0.3">
      <c r="Q16" s="3">
        <v>9.7999999999999997E-3</v>
      </c>
      <c r="R16" s="2">
        <v>3.7</v>
      </c>
      <c r="V16">
        <v>0.5</v>
      </c>
      <c r="W16">
        <v>50</v>
      </c>
    </row>
    <row r="17" spans="17:23" ht="14.45" x14ac:dyDescent="0.3">
      <c r="Q17" s="3">
        <v>6.8999999999999999E-3</v>
      </c>
      <c r="R17" s="2">
        <v>2.8</v>
      </c>
      <c r="V17">
        <v>0.5</v>
      </c>
      <c r="W17">
        <v>100</v>
      </c>
    </row>
    <row r="18" spans="17:23" ht="14.45" x14ac:dyDescent="0.3">
      <c r="Q18" s="3">
        <v>3.3999999999999998E-3</v>
      </c>
      <c r="R18" s="2">
        <v>2.2999999999999998</v>
      </c>
    </row>
    <row r="19" spans="17:23" ht="14.45" x14ac:dyDescent="0.3">
      <c r="Q19" s="3">
        <v>1.4E-3</v>
      </c>
      <c r="R19" s="2">
        <v>1.9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3.171391208081286E-2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7.5985457544938004E-2</v>
      </c>
    </row>
    <row r="23" spans="17:23" ht="14.45" x14ac:dyDescent="0.3">
      <c r="Q23" s="7">
        <v>84</v>
      </c>
      <c r="R23" s="8">
        <f t="shared" ca="1" si="0"/>
        <v>0.11600670286890036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0.12499999999999997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1.3021100297289285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x14ac:dyDescent="0.25">
      <c r="Q28" s="4" t="s">
        <v>3</v>
      </c>
      <c r="R28" s="5">
        <f>+R5-R10</f>
        <v>65.7</v>
      </c>
      <c r="V28">
        <v>4.0000000000000001E-3</v>
      </c>
      <c r="W28">
        <v>50</v>
      </c>
    </row>
    <row r="29" spans="17:23" x14ac:dyDescent="0.25">
      <c r="Q29" s="6" t="s">
        <v>4</v>
      </c>
      <c r="R29" s="5">
        <f>+R10</f>
        <v>34.299999999999997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6"/>
  <sheetViews>
    <sheetView tabSelected="1" workbookViewId="0">
      <selection activeCell="A2" sqref="A2"/>
    </sheetView>
  </sheetViews>
  <sheetFormatPr defaultRowHeight="15" x14ac:dyDescent="0.25"/>
  <sheetData>
    <row r="6" spans="3:8" x14ac:dyDescent="0.3">
      <c r="C6" s="4"/>
      <c r="D6" s="12" t="s">
        <v>7</v>
      </c>
      <c r="E6" s="12"/>
      <c r="F6" s="12"/>
      <c r="G6" s="12"/>
      <c r="H6" s="4"/>
    </row>
    <row r="7" spans="3:8" x14ac:dyDescent="0.3">
      <c r="C7" s="4"/>
      <c r="D7" s="6"/>
      <c r="E7" s="6" t="s">
        <v>17</v>
      </c>
      <c r="F7" s="6" t="s">
        <v>18</v>
      </c>
      <c r="G7" s="6" t="s">
        <v>19</v>
      </c>
      <c r="H7" s="6" t="s">
        <v>8</v>
      </c>
    </row>
    <row r="8" spans="3:8" x14ac:dyDescent="0.3">
      <c r="C8" s="4" t="s">
        <v>9</v>
      </c>
      <c r="D8" s="5"/>
      <c r="E8" s="8">
        <f ca="1">+'S9A Lab Results'!R21</f>
        <v>4.7064523218820181E-2</v>
      </c>
      <c r="F8" s="8">
        <f ca="1">+'S9B Lab Results'!R21</f>
        <v>4.3344548799618167E-2</v>
      </c>
      <c r="G8" s="8">
        <f ca="1">+'S9C Lab Results'!R21</f>
        <v>3.171391208081286E-2</v>
      </c>
      <c r="H8" s="9">
        <f ca="1">+(G8+F8+E8)/3</f>
        <v>4.0707661366417069E-2</v>
      </c>
    </row>
    <row r="9" spans="3:8" x14ac:dyDescent="0.3">
      <c r="C9" s="4" t="s">
        <v>10</v>
      </c>
      <c r="D9" s="5"/>
      <c r="E9" s="8">
        <f ca="1">+'S9A Lab Results'!R22</f>
        <v>8.4083474840809469E-2</v>
      </c>
      <c r="F9" s="8">
        <f ca="1">+'S9B Lab Results'!R22</f>
        <v>8.1876149896710604E-2</v>
      </c>
      <c r="G9" s="8">
        <f ca="1">+'S9C Lab Results'!R22</f>
        <v>7.5985457544938004E-2</v>
      </c>
      <c r="H9" s="9">
        <f t="shared" ref="H9:H11" ca="1" si="0">+(G9+F9+E9)/3</f>
        <v>8.0648360760819368E-2</v>
      </c>
    </row>
    <row r="10" spans="3:8" x14ac:dyDescent="0.3">
      <c r="C10" s="4" t="s">
        <v>11</v>
      </c>
      <c r="D10" s="5"/>
      <c r="E10" s="8">
        <f ca="1">+'S9A Lab Results'!R23</f>
        <v>0.15584478866061133</v>
      </c>
      <c r="F10" s="8">
        <f ca="1">+'S9B Lab Results'!R23</f>
        <v>0.12500000000000008</v>
      </c>
      <c r="G10" s="8">
        <f ca="1">+'S9C Lab Results'!R23</f>
        <v>0.11600670286890036</v>
      </c>
      <c r="H10" s="9">
        <f t="shared" ca="1" si="0"/>
        <v>0.13228383050983725</v>
      </c>
    </row>
    <row r="11" spans="3:8" x14ac:dyDescent="0.3">
      <c r="C11" s="4" t="s">
        <v>12</v>
      </c>
      <c r="D11" s="5"/>
      <c r="E11" s="8">
        <f ca="1">+'S9A Lab Results'!R24</f>
        <v>0.18827444414632646</v>
      </c>
      <c r="F11" s="8">
        <f ca="1">+'S9B Lab Results'!R24</f>
        <v>0.16210494433137621</v>
      </c>
      <c r="G11" s="8">
        <f ca="1">+'S9C Lab Results'!R24</f>
        <v>0.12499999999999997</v>
      </c>
      <c r="H11" s="9">
        <f t="shared" ca="1" si="0"/>
        <v>0.15845979615923422</v>
      </c>
    </row>
    <row r="12" spans="3:8" x14ac:dyDescent="0.3">
      <c r="C12" s="4"/>
      <c r="D12" s="5"/>
      <c r="E12" s="8"/>
      <c r="F12" s="8"/>
      <c r="G12" s="8"/>
      <c r="H12" s="9"/>
    </row>
    <row r="13" spans="3:8" x14ac:dyDescent="0.3">
      <c r="C13" s="4" t="s">
        <v>13</v>
      </c>
      <c r="D13" s="5"/>
      <c r="E13" s="5">
        <f ca="1">+'S9A Lab Results'!R26</f>
        <v>1.5307713409323815</v>
      </c>
      <c r="F13" s="5">
        <f ca="1">+'S9B Lab Results'!R26</f>
        <v>1.4117678350791456</v>
      </c>
      <c r="G13" s="5">
        <f ca="1">+'S9C Lab Results'!R26</f>
        <v>1.3021100297289285</v>
      </c>
      <c r="H13" s="9">
        <f t="shared" ref="H13:H16" ca="1" si="1">+(G13+F13+E13)/3</f>
        <v>1.4148830685801519</v>
      </c>
    </row>
    <row r="14" spans="3:8" x14ac:dyDescent="0.3">
      <c r="C14" s="4" t="s">
        <v>14</v>
      </c>
      <c r="D14" s="5"/>
      <c r="E14" s="5">
        <f>+'S9A Lab Results'!R27</f>
        <v>0</v>
      </c>
      <c r="F14" s="5">
        <f>+'S9B Lab Results'!R27</f>
        <v>0</v>
      </c>
      <c r="G14" s="5">
        <f>+'S9C Lab Results'!R27</f>
        <v>0</v>
      </c>
      <c r="H14" s="9">
        <f t="shared" si="1"/>
        <v>0</v>
      </c>
    </row>
    <row r="15" spans="3:8" x14ac:dyDescent="0.3">
      <c r="C15" s="4" t="s">
        <v>15</v>
      </c>
      <c r="D15" s="5"/>
      <c r="E15" s="5">
        <f>+'S9A Lab Results'!R28</f>
        <v>70.2</v>
      </c>
      <c r="F15" s="5">
        <f>+'S9B Lab Results'!R28</f>
        <v>71.7</v>
      </c>
      <c r="G15" s="5">
        <f>+'S9C Lab Results'!R28</f>
        <v>65.7</v>
      </c>
      <c r="H15" s="9">
        <f t="shared" si="1"/>
        <v>69.2</v>
      </c>
    </row>
    <row r="16" spans="3:8" x14ac:dyDescent="0.3">
      <c r="C16" s="4" t="s">
        <v>16</v>
      </c>
      <c r="D16" s="5"/>
      <c r="E16" s="5">
        <f>+'S9A Lab Results'!R29</f>
        <v>29.8</v>
      </c>
      <c r="F16" s="5">
        <f>+'S9B Lab Results'!R29</f>
        <v>28.3</v>
      </c>
      <c r="G16" s="5">
        <f>+'S9C Lab Results'!R29</f>
        <v>34.299999999999997</v>
      </c>
      <c r="H16" s="9">
        <f t="shared" si="1"/>
        <v>30.799999999999997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ht="14.45" x14ac:dyDescent="0.3">
      <c r="A1" s="10" t="s">
        <v>20</v>
      </c>
    </row>
    <row r="2" spans="1:1" ht="14.45" x14ac:dyDescent="0.3">
      <c r="A2" s="10"/>
    </row>
    <row r="3" spans="1:1" x14ac:dyDescent="0.25">
      <c r="A3" s="10" t="s">
        <v>23</v>
      </c>
    </row>
    <row r="4" spans="1:1" x14ac:dyDescent="0.25">
      <c r="A4" s="10"/>
    </row>
    <row r="5" spans="1:1" x14ac:dyDescent="0.25">
      <c r="A5" s="10" t="s">
        <v>24</v>
      </c>
    </row>
    <row r="6" spans="1:1" x14ac:dyDescent="0.25">
      <c r="A6" s="10"/>
    </row>
    <row r="7" spans="1:1" x14ac:dyDescent="0.25">
      <c r="A7" s="10" t="s">
        <v>25</v>
      </c>
    </row>
    <row r="8" spans="1:1" x14ac:dyDescent="0.25">
      <c r="A8" s="10"/>
    </row>
    <row r="9" spans="1:1" x14ac:dyDescent="0.25">
      <c r="A9" s="10" t="s">
        <v>26</v>
      </c>
    </row>
    <row r="11" spans="1:1" x14ac:dyDescent="0.25">
      <c r="A11" s="10" t="s">
        <v>21</v>
      </c>
    </row>
    <row r="12" spans="1:1" ht="14.45" x14ac:dyDescent="0.3">
      <c r="A12" s="10"/>
    </row>
    <row r="13" spans="1:1" x14ac:dyDescent="0.25">
      <c r="A13" s="1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S9A Lab Results</vt:lpstr>
      <vt:lpstr>S9B Lab Results</vt:lpstr>
      <vt:lpstr>S9C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2014-12-18T00:00:28Z</dcterms:modified>
</cp:coreProperties>
</file>